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rocker.EMCC\Desktop\College Vitality Dashboard\"/>
    </mc:Choice>
  </mc:AlternateContent>
  <bookViews>
    <workbookView xWindow="0" yWindow="0" windowWidth="25200" windowHeight="11250"/>
  </bookViews>
  <sheets>
    <sheet name="College Vitality 1920" sheetId="1" r:id="rId1"/>
    <sheet name="Fall 19 Enrollment Report" sheetId="8" r:id="rId2"/>
    <sheet name="Spring 19 Enrollment Report" sheetId="9" r:id="rId3"/>
    <sheet name="DFW Fall 18" sheetId="10" r:id="rId4"/>
    <sheet name="DFW Spring 19" sheetId="11" r:id="rId5"/>
    <sheet name="DFW 3-YR AVG" sheetId="6" r:id="rId6"/>
    <sheet name="Key Indicators and 3-YR AVG" sheetId="3" r:id="rId7"/>
    <sheet name="Student Success Data 3-YR AVG" sheetId="4" r:id="rId8"/>
    <sheet name="Graduation and Transfer Rates" sheetId="5" r:id="rId9"/>
    <sheet name="PACE" sheetId="7" r:id="rId10"/>
    <sheet name="Methodolgy, Data Notes" sheetId="2" r:id="rId11"/>
  </sheets>
  <externalReferences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C8" i="3"/>
  <c r="B8" i="3"/>
  <c r="F8" i="3"/>
  <c r="H60" i="9" l="1"/>
  <c r="D60" i="9"/>
  <c r="K58" i="9"/>
  <c r="J58" i="9"/>
  <c r="I58" i="9"/>
  <c r="I60" i="9" s="1"/>
  <c r="H58" i="9"/>
  <c r="G58" i="9"/>
  <c r="F58" i="9"/>
  <c r="E58" i="9"/>
  <c r="E60" i="9" s="1"/>
  <c r="D58" i="9"/>
  <c r="C58" i="9"/>
  <c r="K54" i="9"/>
  <c r="K60" i="9" s="1"/>
  <c r="J54" i="9"/>
  <c r="J60" i="9" s="1"/>
  <c r="I54" i="9"/>
  <c r="H54" i="9"/>
  <c r="G54" i="9"/>
  <c r="G60" i="9" s="1"/>
  <c r="F54" i="9"/>
  <c r="F60" i="9" s="1"/>
  <c r="E54" i="9"/>
  <c r="D54" i="9"/>
  <c r="C54" i="9"/>
  <c r="C60" i="9" s="1"/>
  <c r="K74" i="8" l="1"/>
  <c r="J74" i="8"/>
  <c r="I74" i="8"/>
  <c r="H74" i="8"/>
  <c r="G74" i="8"/>
  <c r="F74" i="8"/>
  <c r="E74" i="8"/>
  <c r="D74" i="8"/>
  <c r="C74" i="8"/>
  <c r="K68" i="8"/>
  <c r="J68" i="8"/>
  <c r="I68" i="8"/>
  <c r="H68" i="8"/>
  <c r="G68" i="8"/>
  <c r="F68" i="8"/>
  <c r="E68" i="8"/>
  <c r="D68" i="8"/>
  <c r="C68" i="8"/>
  <c r="K53" i="8"/>
  <c r="J53" i="8"/>
  <c r="I53" i="8"/>
  <c r="H53" i="8"/>
  <c r="G53" i="8"/>
  <c r="F53" i="8"/>
  <c r="E53" i="8"/>
  <c r="D53" i="8"/>
  <c r="C53" i="8"/>
  <c r="K49" i="8"/>
  <c r="J49" i="8"/>
  <c r="I49" i="8"/>
  <c r="H49" i="8"/>
  <c r="G49" i="8"/>
  <c r="F49" i="8"/>
  <c r="E49" i="8"/>
  <c r="D49" i="8"/>
  <c r="C49" i="8"/>
  <c r="K42" i="8"/>
  <c r="J42" i="8"/>
  <c r="I42" i="8"/>
  <c r="H42" i="8"/>
  <c r="G42" i="8"/>
  <c r="F42" i="8"/>
  <c r="E42" i="8"/>
  <c r="D42" i="8"/>
  <c r="C42" i="8"/>
  <c r="K38" i="8"/>
  <c r="J38" i="8"/>
  <c r="I38" i="8"/>
  <c r="H38" i="8"/>
  <c r="G38" i="8"/>
  <c r="F38" i="8"/>
  <c r="E38" i="8"/>
  <c r="D38" i="8"/>
  <c r="C38" i="8"/>
  <c r="K28" i="8"/>
  <c r="J28" i="8"/>
  <c r="I28" i="8"/>
  <c r="H28" i="8"/>
  <c r="H70" i="8" s="1"/>
  <c r="H76" i="8" s="1"/>
  <c r="G28" i="8"/>
  <c r="F28" i="8"/>
  <c r="E28" i="8"/>
  <c r="D28" i="8"/>
  <c r="D70" i="8" s="1"/>
  <c r="D76" i="8" s="1"/>
  <c r="C28" i="8"/>
  <c r="K24" i="8"/>
  <c r="K70" i="8" s="1"/>
  <c r="K76" i="8" s="1"/>
  <c r="J24" i="8"/>
  <c r="J70" i="8" s="1"/>
  <c r="J76" i="8" s="1"/>
  <c r="I24" i="8"/>
  <c r="I70" i="8" s="1"/>
  <c r="I76" i="8" s="1"/>
  <c r="H24" i="8"/>
  <c r="G24" i="8"/>
  <c r="G70" i="8" s="1"/>
  <c r="G76" i="8" s="1"/>
  <c r="F24" i="8"/>
  <c r="F70" i="8" s="1"/>
  <c r="F76" i="8" s="1"/>
  <c r="E24" i="8"/>
  <c r="E70" i="8" s="1"/>
  <c r="E76" i="8" s="1"/>
  <c r="D24" i="8"/>
  <c r="C24" i="8"/>
  <c r="C70" i="8" s="1"/>
  <c r="C76" i="8" s="1"/>
  <c r="E15" i="3" l="1"/>
  <c r="E14" i="3"/>
  <c r="E257" i="11" l="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246" i="10" l="1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13" i="3" l="1"/>
  <c r="D6" i="7"/>
  <c r="D3" i="7"/>
  <c r="D2" i="7"/>
  <c r="D5" i="7"/>
  <c r="D4" i="7"/>
  <c r="D14" i="6" l="1"/>
  <c r="C14" i="6"/>
  <c r="B14" i="6"/>
  <c r="E13" i="6"/>
  <c r="E12" i="6"/>
  <c r="E14" i="6" s="1"/>
  <c r="E11" i="6"/>
  <c r="D7" i="6"/>
  <c r="C7" i="6"/>
  <c r="B7" i="6"/>
  <c r="E6" i="6"/>
  <c r="E5" i="6"/>
  <c r="E7" i="6" s="1"/>
  <c r="E4" i="6"/>
  <c r="F27" i="4" l="1"/>
  <c r="D27" i="4"/>
  <c r="F26" i="4"/>
  <c r="D26" i="4"/>
  <c r="E21" i="4"/>
  <c r="C21" i="4"/>
  <c r="D21" i="4" s="1"/>
  <c r="B21" i="4"/>
  <c r="F21" i="4" s="1"/>
  <c r="E20" i="4"/>
  <c r="C20" i="4"/>
  <c r="D20" i="4" s="1"/>
  <c r="B20" i="4"/>
  <c r="F20" i="4" s="1"/>
  <c r="F15" i="4"/>
  <c r="D15" i="4"/>
  <c r="F14" i="4"/>
  <c r="D14" i="4"/>
  <c r="F10" i="4"/>
  <c r="D10" i="4"/>
  <c r="F9" i="4"/>
  <c r="D9" i="4"/>
  <c r="F5" i="4"/>
  <c r="D5" i="4"/>
  <c r="F4" i="4"/>
  <c r="D4" i="4"/>
  <c r="E12" i="3" l="1"/>
  <c r="E11" i="3"/>
  <c r="E9" i="3"/>
  <c r="E7" i="3"/>
  <c r="E8" i="3"/>
  <c r="E5" i="3"/>
  <c r="E4" i="3"/>
  <c r="E3" i="3"/>
  <c r="E2" i="3"/>
</calcChain>
</file>

<file path=xl/sharedStrings.xml><?xml version="1.0" encoding="utf-8"?>
<sst xmlns="http://schemas.openxmlformats.org/spreadsheetml/2006/main" count="886" uniqueCount="627">
  <si>
    <t>Increase by 2%</t>
  </si>
  <si>
    <t>Increase by 25%</t>
  </si>
  <si>
    <t>Enrollment</t>
  </si>
  <si>
    <t>Student Success</t>
  </si>
  <si>
    <t xml:space="preserve">Engagement </t>
  </si>
  <si>
    <t>28% (2015 FTFT cohort)</t>
  </si>
  <si>
    <t>16% (2015 FTFT cohort)</t>
  </si>
  <si>
    <t>Budget</t>
  </si>
  <si>
    <t>IPEDS Finance Report</t>
  </si>
  <si>
    <t>Environment</t>
  </si>
  <si>
    <t>PACE Survey</t>
  </si>
  <si>
    <t>Fall Headcount</t>
  </si>
  <si>
    <t>Spring Headcount</t>
  </si>
  <si>
    <t>Fall Housing numbers</t>
  </si>
  <si>
    <t>3 year Graduation Rate</t>
  </si>
  <si>
    <t>Measurement</t>
  </si>
  <si>
    <t>Transfer Out Rate</t>
  </si>
  <si>
    <t>FA three-year Default rate</t>
  </si>
  <si>
    <t>Number of businesses served through B&amp;I</t>
  </si>
  <si>
    <t xml:space="preserve">Students served through B&amp;I         </t>
  </si>
  <si>
    <t>Amount of scholarship dollars awarded to students</t>
  </si>
  <si>
    <t>Number of donors contributing to the college</t>
  </si>
  <si>
    <t>Expenses</t>
  </si>
  <si>
    <t>Decrease</t>
  </si>
  <si>
    <t>PACE Survey benchmarks</t>
  </si>
  <si>
    <t>1819 Benchmark</t>
  </si>
  <si>
    <t>1920 Goal</t>
  </si>
  <si>
    <t>1920 Actual</t>
  </si>
  <si>
    <t>increase by 2.5% (289)</t>
  </si>
  <si>
    <t>Increase by 2% (2,443)</t>
  </si>
  <si>
    <t>Increase by 2% (1,961)</t>
  </si>
  <si>
    <t>Number of non-traditional students enrolled in a program of study</t>
  </si>
  <si>
    <t>Methodology</t>
  </si>
  <si>
    <t>DFW grades as a percentage of all Fall semester grades awarded</t>
  </si>
  <si>
    <t>DFW grades as a percentage of all Spring semester grades awarded</t>
  </si>
  <si>
    <t>Use Student Course History,Grade code entered for Spring.</t>
  </si>
  <si>
    <t>% of concurrent enrollment course completers who enroll in a program of study</t>
  </si>
  <si>
    <t>Student account write-offs</t>
  </si>
  <si>
    <t>MCCS 300.1.1 Report</t>
  </si>
  <si>
    <t xml:space="preserve"> MCCS 300.2 Report; need to have courses built in Jenzabar, students reigstered prior to report date</t>
  </si>
  <si>
    <t>MCCS 300.2 Report</t>
  </si>
  <si>
    <t>IPEDS collection</t>
  </si>
  <si>
    <t>Business office Report</t>
  </si>
  <si>
    <t>MCCS 300.1.3 report; count of students assigned room</t>
  </si>
  <si>
    <t>Use Student Course History,Grade code entered for Fall. Exclude Concurrent Enrollment courses</t>
  </si>
  <si>
    <t>Report Date</t>
  </si>
  <si>
    <t>non credit -272 ; Contract training - 51</t>
  </si>
  <si>
    <t>Not Available</t>
  </si>
  <si>
    <t>decrease by 3%</t>
  </si>
  <si>
    <t>use high school graduation date from ad-org-tracking</t>
  </si>
  <si>
    <t>Annual Credit Hour sales</t>
  </si>
  <si>
    <t>Non-credit 442; Contract Training 118</t>
  </si>
  <si>
    <t>17.3% for 2015 cohort</t>
  </si>
  <si>
    <t>45,588 credit hours</t>
  </si>
  <si>
    <t xml:space="preserve"> IPEDS collection, First time entering college (Full time)</t>
  </si>
  <si>
    <t>See Chart</t>
  </si>
  <si>
    <t>13.6% (55 of 403)</t>
  </si>
  <si>
    <t>15.7% (77 of 492)</t>
  </si>
  <si>
    <t>527 (32.4%)</t>
  </si>
  <si>
    <t>first time entering in Fall; sum of local hours earned during first academic year, includes trailing summer</t>
  </si>
  <si>
    <t>Early Momentum: % of First-time students completing 30 credit hours year one</t>
  </si>
  <si>
    <t>20.9% (55 of 263 first time entering)</t>
  </si>
  <si>
    <r>
      <rPr>
        <b/>
        <sz val="11"/>
        <color theme="1"/>
        <rFont val="Calibri"/>
        <family val="2"/>
        <scheme val="minor"/>
      </rPr>
      <t>first time, PART time</t>
    </r>
    <r>
      <rPr>
        <sz val="11"/>
        <color theme="1"/>
        <rFont val="Calibri"/>
        <family val="2"/>
        <scheme val="minor"/>
      </rPr>
      <t xml:space="preserve"> entering in Fall; sum of students registered for following spring</t>
    </r>
  </si>
  <si>
    <r>
      <rPr>
        <b/>
        <sz val="11"/>
        <color theme="1"/>
        <rFont val="Calibri"/>
        <family val="2"/>
        <scheme val="minor"/>
      </rPr>
      <t>first time, FULL time</t>
    </r>
    <r>
      <rPr>
        <sz val="11"/>
        <color theme="1"/>
        <rFont val="Calibri"/>
        <family val="2"/>
        <scheme val="minor"/>
      </rPr>
      <t xml:space="preserve"> entering in Fall; sum of students registered for following spring</t>
    </r>
  </si>
  <si>
    <r>
      <rPr>
        <b/>
        <sz val="11"/>
        <color theme="1"/>
        <rFont val="Calibri"/>
        <family val="2"/>
        <scheme val="minor"/>
      </rPr>
      <t>first time, FULL time</t>
    </r>
    <r>
      <rPr>
        <sz val="11"/>
        <color theme="1"/>
        <rFont val="Calibri"/>
        <family val="2"/>
        <scheme val="minor"/>
      </rPr>
      <t xml:space="preserve"> entering in Fall; sum of students registered for following fall</t>
    </r>
  </si>
  <si>
    <r>
      <rPr>
        <b/>
        <sz val="11"/>
        <color theme="1"/>
        <rFont val="Calibri"/>
        <family val="2"/>
        <scheme val="minor"/>
      </rPr>
      <t>first time, PART time</t>
    </r>
    <r>
      <rPr>
        <sz val="11"/>
        <color theme="1"/>
        <rFont val="Calibri"/>
        <family val="2"/>
        <scheme val="minor"/>
      </rPr>
      <t xml:space="preserve"> entering in Fall; sum of students registered for following fall</t>
    </r>
  </si>
  <si>
    <r>
      <rPr>
        <b/>
        <sz val="11"/>
        <color theme="1"/>
        <rFont val="Calibri"/>
        <family val="2"/>
        <scheme val="minor"/>
      </rPr>
      <t>Fall to Spring</t>
    </r>
    <r>
      <rPr>
        <sz val="11"/>
        <color theme="1"/>
        <rFont val="Calibri"/>
        <family val="2"/>
        <scheme val="minor"/>
      </rPr>
      <t xml:space="preserve"> Retention Rate (Part time Students)</t>
    </r>
  </si>
  <si>
    <r>
      <rPr>
        <b/>
        <sz val="11"/>
        <color theme="1"/>
        <rFont val="Calibri"/>
        <family val="2"/>
        <scheme val="minor"/>
      </rPr>
      <t>Fall to Spring</t>
    </r>
    <r>
      <rPr>
        <sz val="11"/>
        <color theme="1"/>
        <rFont val="Calibri"/>
        <family val="2"/>
        <scheme val="minor"/>
      </rPr>
      <t xml:space="preserve"> Retention Rate (Full time Students)</t>
    </r>
  </si>
  <si>
    <r>
      <rPr>
        <b/>
        <sz val="11"/>
        <color theme="1"/>
        <rFont val="Calibri"/>
        <family val="2"/>
        <scheme val="minor"/>
      </rPr>
      <t>Fall to Fall</t>
    </r>
    <r>
      <rPr>
        <sz val="11"/>
        <color theme="1"/>
        <rFont val="Calibri"/>
        <family val="2"/>
        <scheme val="minor"/>
      </rPr>
      <t xml:space="preserve"> Retention Rate (Full time Students)</t>
    </r>
  </si>
  <si>
    <r>
      <rPr>
        <b/>
        <sz val="11"/>
        <color theme="1"/>
        <rFont val="Calibri"/>
        <family val="2"/>
        <scheme val="minor"/>
      </rPr>
      <t xml:space="preserve">Fall to Fall </t>
    </r>
    <r>
      <rPr>
        <sz val="11"/>
        <color theme="1"/>
        <rFont val="Calibri"/>
        <family val="2"/>
        <scheme val="minor"/>
      </rPr>
      <t>Retention Rate (Part time Students)</t>
    </r>
  </si>
  <si>
    <t>High school seniors matriculated in program of study attending directly after graduation</t>
  </si>
  <si>
    <t>77.7% (Fall '18 cohort)</t>
  </si>
  <si>
    <t>50% (Fall '18 cohort)</t>
  </si>
  <si>
    <t>75.3% (Fall '17 cohort)</t>
  </si>
  <si>
    <t>50.1% (Fall '17 cohort)</t>
  </si>
  <si>
    <t>57.6% (Fall '18 cohort)</t>
  </si>
  <si>
    <t>30.9% (Fall '18 cohort)</t>
  </si>
  <si>
    <t>Compare id from student course history in prior year with section CE to ACRDY/Stud-Term_sum_div in current year</t>
  </si>
  <si>
    <t>exclude SPE, HSSTU; sum matriculated students age 25+</t>
  </si>
  <si>
    <t xml:space="preserve">Prior Three-Year Average </t>
  </si>
  <si>
    <t>% of concurrent enrollment course completers who enroll in a program of study at EMCC</t>
  </si>
  <si>
    <t>3 Year Average</t>
  </si>
  <si>
    <t>Annual Credit Hour Sales</t>
  </si>
  <si>
    <t>Matriculated Directly After High School</t>
  </si>
  <si>
    <t>number of CE students</t>
  </si>
  <si>
    <t>Housing</t>
  </si>
  <si>
    <t>Early Momentum</t>
  </si>
  <si>
    <t>Prepared by Dan Crocker, 9/4/19</t>
  </si>
  <si>
    <t>Fall 2015 Cohort</t>
  </si>
  <si>
    <t>Cohort Status</t>
  </si>
  <si>
    <t>Fall 2015</t>
  </si>
  <si>
    <t>Spring 2016</t>
  </si>
  <si>
    <t>Fall to Spring Retention</t>
  </si>
  <si>
    <t>Fall 2016</t>
  </si>
  <si>
    <t>Fall to Fall Retention</t>
  </si>
  <si>
    <t xml:space="preserve"> First Time, Full time</t>
  </si>
  <si>
    <t xml:space="preserve"> First time, Part Time</t>
  </si>
  <si>
    <t>Fall 2016 Cohort</t>
  </si>
  <si>
    <t>Spring 2017</t>
  </si>
  <si>
    <t>Fall 2017</t>
  </si>
  <si>
    <t>Fall 2017 Cohort</t>
  </si>
  <si>
    <t>Spring 2018</t>
  </si>
  <si>
    <t>Fall 2018</t>
  </si>
  <si>
    <t>Three Year (1516, 1617, 1718) Average</t>
  </si>
  <si>
    <t>Initial cohort</t>
  </si>
  <si>
    <t>Subsequent Spring</t>
  </si>
  <si>
    <t>Subsequent Fall</t>
  </si>
  <si>
    <t>Fall 2018 Cohort</t>
  </si>
  <si>
    <t>Spring 2019</t>
  </si>
  <si>
    <t>Fall 2019</t>
  </si>
  <si>
    <t>49.4% (Fall'17 cohort)</t>
  </si>
  <si>
    <t>33.8% (Fall '17 cohort)</t>
  </si>
  <si>
    <t>CE students who matriculate</t>
  </si>
  <si>
    <t>Cohort</t>
  </si>
  <si>
    <t>Graduation Rate</t>
  </si>
  <si>
    <t>Transfer Rates</t>
  </si>
  <si>
    <t>Prepared by Dan Crocker, 9/5/19</t>
  </si>
  <si>
    <t>3 year Graduation Rate Trend</t>
  </si>
  <si>
    <t>3 Year Average DFW Report</t>
  </si>
  <si>
    <t>FALL</t>
  </si>
  <si>
    <t>3 yr total</t>
  </si>
  <si>
    <t>DFW</t>
  </si>
  <si>
    <t>Total</t>
  </si>
  <si>
    <t>DFW %</t>
  </si>
  <si>
    <t>SPRING</t>
  </si>
  <si>
    <t>Prepared by Dan Crocker, 9/6/19</t>
  </si>
  <si>
    <t>43, 615 credit hours</t>
  </si>
  <si>
    <t>DFW grades as % of all Fall semester grades awarded</t>
  </si>
  <si>
    <t>DFW grades as % of all Spring semester grades awarded</t>
  </si>
  <si>
    <t>16.6% ( Spring Course Details)</t>
  </si>
  <si>
    <t>22.5% (Fall Course Details)</t>
  </si>
  <si>
    <t>1923 (Spring Enrollment by Major)</t>
  </si>
  <si>
    <t>In-Kind Capital Fund</t>
  </si>
  <si>
    <t>PACE Survey: Supervisory Relationships; Student Focus</t>
  </si>
  <si>
    <t>Student Focus</t>
  </si>
  <si>
    <t>Supervisory Relationship</t>
  </si>
  <si>
    <t>EMCC score</t>
  </si>
  <si>
    <t>NILIE Score</t>
  </si>
  <si>
    <t>Gap</t>
  </si>
  <si>
    <t>Overall</t>
  </si>
  <si>
    <t>Institutional Structure</t>
  </si>
  <si>
    <t>Teamwork</t>
  </si>
  <si>
    <t>Supervisory Relationship Gap - 0.144  Student Focus Gap - 0.273</t>
  </si>
  <si>
    <t>Reduce Gap</t>
  </si>
  <si>
    <t>B&amp;I Students Served: Non-credit</t>
  </si>
  <si>
    <t>B&amp;I Students Served: Contract Training</t>
  </si>
  <si>
    <t>B&amp;I Businuesses Serves</t>
  </si>
  <si>
    <t>Increase by 3% (78.3%)</t>
  </si>
  <si>
    <t>Increase by 3% (52.4%)</t>
  </si>
  <si>
    <t>Increase by 3% (53.1%)</t>
  </si>
  <si>
    <t>Increase by 3% (36.8%)</t>
  </si>
  <si>
    <t>increase by 2% (15.6%)</t>
  </si>
  <si>
    <t>Course</t>
  </si>
  <si>
    <t>Pass</t>
  </si>
  <si>
    <t>% DFW</t>
  </si>
  <si>
    <t>AMC  102</t>
  </si>
  <si>
    <t>AMC  104</t>
  </si>
  <si>
    <t>AMC  110</t>
  </si>
  <si>
    <t>AMC  120</t>
  </si>
  <si>
    <t>ART  100</t>
  </si>
  <si>
    <t>ART  101</t>
  </si>
  <si>
    <t>ART  112</t>
  </si>
  <si>
    <t>ART  232</t>
  </si>
  <si>
    <t>ASL  101</t>
  </si>
  <si>
    <t>ATA  100</t>
  </si>
  <si>
    <t>ATA  110</t>
  </si>
  <si>
    <t>ATA  120</t>
  </si>
  <si>
    <t>ATA  124</t>
  </si>
  <si>
    <t>ATA  210</t>
  </si>
  <si>
    <t>ATA  215</t>
  </si>
  <si>
    <t>ATA  220</t>
  </si>
  <si>
    <t>ATH  101</t>
  </si>
  <si>
    <t>ATH  113</t>
  </si>
  <si>
    <t>ATH  131</t>
  </si>
  <si>
    <t>ATH  133</t>
  </si>
  <si>
    <t>ATH  141</t>
  </si>
  <si>
    <t>ATH  163</t>
  </si>
  <si>
    <t>ATT  133</t>
  </si>
  <si>
    <t>ATT  135</t>
  </si>
  <si>
    <t>BCA  101</t>
  </si>
  <si>
    <t>BCA  115</t>
  </si>
  <si>
    <t>BCA  116</t>
  </si>
  <si>
    <t>BCT  151</t>
  </si>
  <si>
    <t>BCT  213</t>
  </si>
  <si>
    <t>BCT  255</t>
  </si>
  <si>
    <t>BCT  264</t>
  </si>
  <si>
    <t>BIO  100</t>
  </si>
  <si>
    <t>BIO  109</t>
  </si>
  <si>
    <t>BIO  127</t>
  </si>
  <si>
    <t>BIO  128</t>
  </si>
  <si>
    <t>BIO  216</t>
  </si>
  <si>
    <t>BIO  222</t>
  </si>
  <si>
    <t>BIO  251</t>
  </si>
  <si>
    <t>BIO  272</t>
  </si>
  <si>
    <t>BMT  113</t>
  </si>
  <si>
    <t>BMT  114</t>
  </si>
  <si>
    <t>BMT  121</t>
  </si>
  <si>
    <t>BMT  133</t>
  </si>
  <si>
    <t>BMT  206</t>
  </si>
  <si>
    <t>BMT  207</t>
  </si>
  <si>
    <t>BMT  232</t>
  </si>
  <si>
    <t>BMT  233</t>
  </si>
  <si>
    <t>BUA  101</t>
  </si>
  <si>
    <t>BUA  105</t>
  </si>
  <si>
    <t>BUA  111</t>
  </si>
  <si>
    <t>BUA  112</t>
  </si>
  <si>
    <t>BUA  131</t>
  </si>
  <si>
    <t>BUA  141</t>
  </si>
  <si>
    <t>BUA  165</t>
  </si>
  <si>
    <t>BUA  211</t>
  </si>
  <si>
    <t>BUA  234</t>
  </si>
  <si>
    <t>BUA  263</t>
  </si>
  <si>
    <t>BUA  271</t>
  </si>
  <si>
    <t>BUA  291</t>
  </si>
  <si>
    <t>CAD  101</t>
  </si>
  <si>
    <t>CRJ  101</t>
  </si>
  <si>
    <t>CRJ  113</t>
  </si>
  <si>
    <t>CRJ  205</t>
  </si>
  <si>
    <t>CRJ  232</t>
  </si>
  <si>
    <t>CRJ  242</t>
  </si>
  <si>
    <t>CRJ  254</t>
  </si>
  <si>
    <t>CST  101</t>
  </si>
  <si>
    <t>CST  103</t>
  </si>
  <si>
    <t>CST  123</t>
  </si>
  <si>
    <t>CST  143</t>
  </si>
  <si>
    <t>CST  203</t>
  </si>
  <si>
    <t>CST  205</t>
  </si>
  <si>
    <t>CST  232</t>
  </si>
  <si>
    <t>CST  251</t>
  </si>
  <si>
    <t>CST  253</t>
  </si>
  <si>
    <t>CUL  112</t>
  </si>
  <si>
    <t>CUL  124</t>
  </si>
  <si>
    <t>CUL  131</t>
  </si>
  <si>
    <t>CUL  218</t>
  </si>
  <si>
    <t>CUL  262</t>
  </si>
  <si>
    <t>DGD  113</t>
  </si>
  <si>
    <t>DGD  120</t>
  </si>
  <si>
    <t>DGD  131</t>
  </si>
  <si>
    <t>DGD  133</t>
  </si>
  <si>
    <t>DGD  201</t>
  </si>
  <si>
    <t>DGD  221</t>
  </si>
  <si>
    <t>DTG  121</t>
  </si>
  <si>
    <t>DTG  123</t>
  </si>
  <si>
    <t>DTG  223</t>
  </si>
  <si>
    <t>DTG  225</t>
  </si>
  <si>
    <t>ECE  110</t>
  </si>
  <si>
    <t>ECE  116</t>
  </si>
  <si>
    <t>ECE  216</t>
  </si>
  <si>
    <t>ECE  220</t>
  </si>
  <si>
    <t>ECE  232</t>
  </si>
  <si>
    <t>ECO  221</t>
  </si>
  <si>
    <t>ECO  222</t>
  </si>
  <si>
    <t>EDB  202</t>
  </si>
  <si>
    <t>EDB  204</t>
  </si>
  <si>
    <t>EDB  217</t>
  </si>
  <si>
    <t>EDB  231</t>
  </si>
  <si>
    <t>EDB  232</t>
  </si>
  <si>
    <t>ELC  100</t>
  </si>
  <si>
    <t>ELC  111</t>
  </si>
  <si>
    <t>ELC  112</t>
  </si>
  <si>
    <t>ELC  121</t>
  </si>
  <si>
    <t>ELC  141</t>
  </si>
  <si>
    <t>ELC  151</t>
  </si>
  <si>
    <t>ELC  152</t>
  </si>
  <si>
    <t>ELC  161</t>
  </si>
  <si>
    <t>ELC  171</t>
  </si>
  <si>
    <t>EMS  123</t>
  </si>
  <si>
    <t>EMS  201</t>
  </si>
  <si>
    <t>EMS  202</t>
  </si>
  <si>
    <t>EMS  205</t>
  </si>
  <si>
    <t>EMS  206</t>
  </si>
  <si>
    <t>EMS  208</t>
  </si>
  <si>
    <t>EMS  210</t>
  </si>
  <si>
    <t>EMS  215</t>
  </si>
  <si>
    <t>ENG  101</t>
  </si>
  <si>
    <t>ENG  112</t>
  </si>
  <si>
    <t>ENG  162</t>
  </si>
  <si>
    <t>ENG  172</t>
  </si>
  <si>
    <t>ENG  215</t>
  </si>
  <si>
    <t>ENG  243</t>
  </si>
  <si>
    <t>ENGL 101</t>
  </si>
  <si>
    <t>EPT  116</t>
  </si>
  <si>
    <t>EPT  176</t>
  </si>
  <si>
    <t>EPT  228</t>
  </si>
  <si>
    <t>EPT  241</t>
  </si>
  <si>
    <t>EPT  245</t>
  </si>
  <si>
    <t>EPT  296</t>
  </si>
  <si>
    <t>FIR  110</t>
  </si>
  <si>
    <t>FIR  115</t>
  </si>
  <si>
    <t>FIR  127</t>
  </si>
  <si>
    <t>FIR  202</t>
  </si>
  <si>
    <t>FIR  215</t>
  </si>
  <si>
    <t>FIR  221</t>
  </si>
  <si>
    <t>FIT  231</t>
  </si>
  <si>
    <t>FIT  233</t>
  </si>
  <si>
    <t>FIT  235</t>
  </si>
  <si>
    <t>FWC  102</t>
  </si>
  <si>
    <t>FWC  103</t>
  </si>
  <si>
    <t>FWC  201</t>
  </si>
  <si>
    <t>FYE  100</t>
  </si>
  <si>
    <t>GEO  107</t>
  </si>
  <si>
    <t>HIS  103</t>
  </si>
  <si>
    <t>HIS  104</t>
  </si>
  <si>
    <t>HIS  114</t>
  </si>
  <si>
    <t>HIS  115</t>
  </si>
  <si>
    <t>HIS  121</t>
  </si>
  <si>
    <t>HTM  105</t>
  </si>
  <si>
    <t>HTM  115</t>
  </si>
  <si>
    <t>HTM  162</t>
  </si>
  <si>
    <t>HUM  103</t>
  </si>
  <si>
    <t>HUS  101</t>
  </si>
  <si>
    <t>HUS  110</t>
  </si>
  <si>
    <t>HUS  120</t>
  </si>
  <si>
    <t>HUS  130</t>
  </si>
  <si>
    <t>HUS  140</t>
  </si>
  <si>
    <t>HUS  210</t>
  </si>
  <si>
    <t>HUS  220</t>
  </si>
  <si>
    <t>HUS  230</t>
  </si>
  <si>
    <t>HUS  240</t>
  </si>
  <si>
    <t>HUS  250</t>
  </si>
  <si>
    <t>LAE  013</t>
  </si>
  <si>
    <t>LAM  008</t>
  </si>
  <si>
    <t>LAM  009</t>
  </si>
  <si>
    <t>MAS  101</t>
  </si>
  <si>
    <t>MAS  111</t>
  </si>
  <si>
    <t>MAS  121</t>
  </si>
  <si>
    <t>MAS  201</t>
  </si>
  <si>
    <t>MAS  211</t>
  </si>
  <si>
    <t>MAS  221</t>
  </si>
  <si>
    <t>MAS  231</t>
  </si>
  <si>
    <t>MAS  232</t>
  </si>
  <si>
    <t>MAT  103</t>
  </si>
  <si>
    <t>MAT  108</t>
  </si>
  <si>
    <t>MAT  113</t>
  </si>
  <si>
    <t>MAT  114</t>
  </si>
  <si>
    <t>MAT  119</t>
  </si>
  <si>
    <t>MAT  120</t>
  </si>
  <si>
    <t>MAT  161</t>
  </si>
  <si>
    <t>MAT  217</t>
  </si>
  <si>
    <t>MAT  225</t>
  </si>
  <si>
    <t>MAT  226</t>
  </si>
  <si>
    <t>MATL 113</t>
  </si>
  <si>
    <t>MRT  101</t>
  </si>
  <si>
    <t>MRT  111</t>
  </si>
  <si>
    <t>MRT  117</t>
  </si>
  <si>
    <t>MRT  121</t>
  </si>
  <si>
    <t>MRT  131</t>
  </si>
  <si>
    <t>MRT  151</t>
  </si>
  <si>
    <t>MRT  161</t>
  </si>
  <si>
    <t>MRT  211</t>
  </si>
  <si>
    <t>MRT  251</t>
  </si>
  <si>
    <t>MRT  255</t>
  </si>
  <si>
    <t>MRT  267</t>
  </si>
  <si>
    <t>MUS  123</t>
  </si>
  <si>
    <t>NRG  101</t>
  </si>
  <si>
    <t>NUR  105</t>
  </si>
  <si>
    <t>NUR  107</t>
  </si>
  <si>
    <t>NUR  267</t>
  </si>
  <si>
    <t>NUR  281</t>
  </si>
  <si>
    <t>NUT  221</t>
  </si>
  <si>
    <t>ORT  201</t>
  </si>
  <si>
    <t>ORT  202</t>
  </si>
  <si>
    <t>ORT  221</t>
  </si>
  <si>
    <t>ORT  222</t>
  </si>
  <si>
    <t>ORT  231</t>
  </si>
  <si>
    <t>PHI  101</t>
  </si>
  <si>
    <t>PHY  108</t>
  </si>
  <si>
    <t>PHY  121</t>
  </si>
  <si>
    <t>PHY  122</t>
  </si>
  <si>
    <t>PLG  101</t>
  </si>
  <si>
    <t>PLG  111</t>
  </si>
  <si>
    <t>PSY  101</t>
  </si>
  <si>
    <t>PSY  211</t>
  </si>
  <si>
    <t>PSY  231</t>
  </si>
  <si>
    <t>PSY  235</t>
  </si>
  <si>
    <t>RAH  103</t>
  </si>
  <si>
    <t>RAH  113</t>
  </si>
  <si>
    <t>RAH  123</t>
  </si>
  <si>
    <t>RAH  133</t>
  </si>
  <si>
    <t>RAH  203</t>
  </si>
  <si>
    <t>RAH  234</t>
  </si>
  <si>
    <t>RAH  264</t>
  </si>
  <si>
    <t>RAH  272</t>
  </si>
  <si>
    <t>SCI  201</t>
  </si>
  <si>
    <t>SOC  101</t>
  </si>
  <si>
    <t>SOC  151</t>
  </si>
  <si>
    <t>SOC  214</t>
  </si>
  <si>
    <t>SPE  101</t>
  </si>
  <si>
    <t>SUR  123</t>
  </si>
  <si>
    <t>WEL  111</t>
  </si>
  <si>
    <t>WEL  131</t>
  </si>
  <si>
    <t>WEL  132</t>
  </si>
  <si>
    <t>WEL  134</t>
  </si>
  <si>
    <t>WEL  151</t>
  </si>
  <si>
    <t>WEL  186</t>
  </si>
  <si>
    <t>WEL  265</t>
  </si>
  <si>
    <t>WEL  267</t>
  </si>
  <si>
    <t>WEL  269</t>
  </si>
  <si>
    <t>AMC  100</t>
  </si>
  <si>
    <t>AMC  130</t>
  </si>
  <si>
    <t>AMC  170</t>
  </si>
  <si>
    <t>ASL  102</t>
  </si>
  <si>
    <t>ATA  125</t>
  </si>
  <si>
    <t>ATA  126</t>
  </si>
  <si>
    <t>ATA  145</t>
  </si>
  <si>
    <t>ATA  146</t>
  </si>
  <si>
    <t>ATA  150</t>
  </si>
  <si>
    <t>ATA  190</t>
  </si>
  <si>
    <t>ATA  225</t>
  </si>
  <si>
    <t>ATA  230</t>
  </si>
  <si>
    <t>ATA  235</t>
  </si>
  <si>
    <t>ATH  103</t>
  </si>
  <si>
    <t>ATH  121</t>
  </si>
  <si>
    <t>ATH  151</t>
  </si>
  <si>
    <t>ATH  175</t>
  </si>
  <si>
    <t>ATH  211</t>
  </si>
  <si>
    <t>ATH  273</t>
  </si>
  <si>
    <t>ATT  141</t>
  </si>
  <si>
    <t>ATT  251</t>
  </si>
  <si>
    <t>BCT  152</t>
  </si>
  <si>
    <t>BCT  266</t>
  </si>
  <si>
    <t>BCT  272</t>
  </si>
  <si>
    <t>BMT  204</t>
  </si>
  <si>
    <t>BMT  234</t>
  </si>
  <si>
    <t>BMT  235</t>
  </si>
  <si>
    <t>BMT  261</t>
  </si>
  <si>
    <t>BUA  132</t>
  </si>
  <si>
    <t>BUA  221</t>
  </si>
  <si>
    <t>CHE  103</t>
  </si>
  <si>
    <t>CRJ  121</t>
  </si>
  <si>
    <t>CRJ  131</t>
  </si>
  <si>
    <t>CRJ  201</t>
  </si>
  <si>
    <t>CRJ  221</t>
  </si>
  <si>
    <t>CRJ  226</t>
  </si>
  <si>
    <t>CRJ  252</t>
  </si>
  <si>
    <t>CRJ  260</t>
  </si>
  <si>
    <t>CST  124</t>
  </si>
  <si>
    <t>CST  154</t>
  </si>
  <si>
    <t>CST  162</t>
  </si>
  <si>
    <t>CST  163</t>
  </si>
  <si>
    <t>CST  170</t>
  </si>
  <si>
    <t>CST  221</t>
  </si>
  <si>
    <t>CST  226</t>
  </si>
  <si>
    <t>CST  246</t>
  </si>
  <si>
    <t>CST  248</t>
  </si>
  <si>
    <t>CST  254</t>
  </si>
  <si>
    <t>CST  256</t>
  </si>
  <si>
    <t>CUL  125</t>
  </si>
  <si>
    <t>CUL  141</t>
  </si>
  <si>
    <t>CUL  214</t>
  </si>
  <si>
    <t>CUL  264</t>
  </si>
  <si>
    <t>DGD  224</t>
  </si>
  <si>
    <t>DGD  230</t>
  </si>
  <si>
    <t>DGD  231</t>
  </si>
  <si>
    <t>DGD  232</t>
  </si>
  <si>
    <t>DTG  101</t>
  </si>
  <si>
    <t>DTG  124</t>
  </si>
  <si>
    <t>DTG  125</t>
  </si>
  <si>
    <t>DTG  204</t>
  </si>
  <si>
    <t>ECE  117</t>
  </si>
  <si>
    <t>ECE  127</t>
  </si>
  <si>
    <t>ECE  131</t>
  </si>
  <si>
    <t>ECE  221</t>
  </si>
  <si>
    <t>ECE  229</t>
  </si>
  <si>
    <t>ECE  233</t>
  </si>
  <si>
    <t>EDB  115</t>
  </si>
  <si>
    <t>EDB  212</t>
  </si>
  <si>
    <t>EDB  213</t>
  </si>
  <si>
    <t>EDB  221</t>
  </si>
  <si>
    <t>EDB  233</t>
  </si>
  <si>
    <t>ELC  131</t>
  </si>
  <si>
    <t>EMS  212</t>
  </si>
  <si>
    <t>EMS  216</t>
  </si>
  <si>
    <t>EMS  231</t>
  </si>
  <si>
    <t>ENG  205</t>
  </si>
  <si>
    <t>ENG  212</t>
  </si>
  <si>
    <t>EPT  123</t>
  </si>
  <si>
    <t>EPT  125</t>
  </si>
  <si>
    <t>EPT  155</t>
  </si>
  <si>
    <t>EPT  167</t>
  </si>
  <si>
    <t>EPT  173</t>
  </si>
  <si>
    <t>EPT  251</t>
  </si>
  <si>
    <t>EPT  298</t>
  </si>
  <si>
    <t>FIR  152</t>
  </si>
  <si>
    <t>FIR  155</t>
  </si>
  <si>
    <t>FIR  210</t>
  </si>
  <si>
    <t>FIR  250</t>
  </si>
  <si>
    <t>FIR  260</t>
  </si>
  <si>
    <t>FWC  111</t>
  </si>
  <si>
    <t>FWC  211</t>
  </si>
  <si>
    <t>GEN  130</t>
  </si>
  <si>
    <t>GOV  103</t>
  </si>
  <si>
    <t>HIS  105</t>
  </si>
  <si>
    <t>HTM  133</t>
  </si>
  <si>
    <t>HTM  142</t>
  </si>
  <si>
    <t>HTM  152</t>
  </si>
  <si>
    <t>HTM  172</t>
  </si>
  <si>
    <t>MAS  131</t>
  </si>
  <si>
    <t>MAT  107</t>
  </si>
  <si>
    <t>MRT  112</t>
  </si>
  <si>
    <t>MRT  118</t>
  </si>
  <si>
    <t>MRT  119</t>
  </si>
  <si>
    <t>MRT  122</t>
  </si>
  <si>
    <t>MRT  162</t>
  </si>
  <si>
    <t>MRT  212</t>
  </si>
  <si>
    <t>MRT  222</t>
  </si>
  <si>
    <t>MRT  230</t>
  </si>
  <si>
    <t>MRT  270</t>
  </si>
  <si>
    <t>NUR  136</t>
  </si>
  <si>
    <t>NUR  270</t>
  </si>
  <si>
    <t>NUR  282</t>
  </si>
  <si>
    <t>PHY  123</t>
  </si>
  <si>
    <t>PHY  124</t>
  </si>
  <si>
    <t>PHY  235</t>
  </si>
  <si>
    <t>PLG  102</t>
  </si>
  <si>
    <t>PLG  112</t>
  </si>
  <si>
    <t>PSY  214</t>
  </si>
  <si>
    <t>RAH  104</t>
  </si>
  <si>
    <t>RAH  138</t>
  </si>
  <si>
    <t>RAH  144</t>
  </si>
  <si>
    <t>RAH  147</t>
  </si>
  <si>
    <t>RAH  171</t>
  </si>
  <si>
    <t>RAH  204</t>
  </si>
  <si>
    <t>RAH  237</t>
  </si>
  <si>
    <t>RAH  283</t>
  </si>
  <si>
    <t>RAH  287</t>
  </si>
  <si>
    <t>SUR  105</t>
  </si>
  <si>
    <t>SUR  117</t>
  </si>
  <si>
    <t>WEL  133</t>
  </si>
  <si>
    <t>WEL  135</t>
  </si>
  <si>
    <t>WEL  136</t>
  </si>
  <si>
    <t>WEL  137</t>
  </si>
  <si>
    <t>WEL  222</t>
  </si>
  <si>
    <t>WEL  270</t>
  </si>
  <si>
    <t>WEL  277</t>
  </si>
  <si>
    <t>WEL  278</t>
  </si>
  <si>
    <t>WEL  279</t>
  </si>
  <si>
    <t xml:space="preserve">502 (31.6%) </t>
  </si>
  <si>
    <t>DFW for Fall 2018</t>
  </si>
  <si>
    <t>DFW for Spring 2019</t>
  </si>
  <si>
    <t>Student Account Write-Offs</t>
  </si>
  <si>
    <t>EMCC Expenses</t>
  </si>
  <si>
    <t>Increase by 5% (36.6%)</t>
  </si>
  <si>
    <t>Increase by 5% (264)</t>
  </si>
  <si>
    <t>Increase by 5% ($29,400)</t>
  </si>
  <si>
    <t>Increase by 40% (21)</t>
  </si>
  <si>
    <t>C- or higher</t>
  </si>
  <si>
    <t>Eastern Maine Community College</t>
  </si>
  <si>
    <r>
      <t>MCCS Data Mart -</t>
    </r>
    <r>
      <rPr>
        <b/>
        <sz val="15"/>
        <color rgb="FFC00000"/>
        <rFont val="Calibri"/>
        <family val="2"/>
        <scheme val="minor"/>
      </rPr>
      <t xml:space="preserve"> FALL 2019</t>
    </r>
    <r>
      <rPr>
        <b/>
        <sz val="15"/>
        <color rgb="FF800000"/>
        <rFont val="Calibri"/>
        <family val="2"/>
        <scheme val="minor"/>
      </rPr>
      <t xml:space="preserve"> </t>
    </r>
    <r>
      <rPr>
        <b/>
        <sz val="15"/>
        <color theme="1"/>
        <rFont val="Calibri"/>
        <family val="2"/>
        <scheme val="minor"/>
      </rPr>
      <t>Credit Enrollment</t>
    </r>
  </si>
  <si>
    <t>EMCC</t>
  </si>
  <si>
    <t>grp</t>
  </si>
  <si>
    <t>Program</t>
  </si>
  <si>
    <t>STUDENTS</t>
  </si>
  <si>
    <t>First_Yr_
FT</t>
  </si>
  <si>
    <t>First_Yr_
PT</t>
  </si>
  <si>
    <t>Second_Yr_
FT</t>
  </si>
  <si>
    <t>Second_Yr_
PT</t>
  </si>
  <si>
    <t>FT_
Hours</t>
  </si>
  <si>
    <t>PT_
Hours</t>
  </si>
  <si>
    <t>TOTAL 
HOURS</t>
  </si>
  <si>
    <t>TOTAL 
FTE</t>
  </si>
  <si>
    <t xml:space="preserve">Automotive in Basic Systems                       </t>
  </si>
  <si>
    <t xml:space="preserve">Automotive Technology                             </t>
  </si>
  <si>
    <t xml:space="preserve">Building Construction Technology                  </t>
  </si>
  <si>
    <t xml:space="preserve">Bus Management Small Business Development         </t>
  </si>
  <si>
    <t xml:space="preserve">Business Management                               </t>
  </si>
  <si>
    <t xml:space="preserve">Business Management Transfer Option               </t>
  </si>
  <si>
    <t xml:space="preserve">Business Management-Career Option                 </t>
  </si>
  <si>
    <t xml:space="preserve">Computer Repair Technology                        </t>
  </si>
  <si>
    <t xml:space="preserve">Computer Science Coding Option                    </t>
  </si>
  <si>
    <t xml:space="preserve">Computer Science Help Desk Option                 </t>
  </si>
  <si>
    <t xml:space="preserve">Computer Science Networking Option                </t>
  </si>
  <si>
    <t xml:space="preserve">Computer Systems Technology                       </t>
  </si>
  <si>
    <t xml:space="preserve">Criminal Justice                                  </t>
  </si>
  <si>
    <t xml:space="preserve">Culinary Arts                                     </t>
  </si>
  <si>
    <t xml:space="preserve">Diesel, Truck &amp; Heavy Equipment Technology        </t>
  </si>
  <si>
    <t xml:space="preserve">Digital Graphic Design                            </t>
  </si>
  <si>
    <t xml:space="preserve">Early Childhood Education                         </t>
  </si>
  <si>
    <t xml:space="preserve">Education                                         </t>
  </si>
  <si>
    <t xml:space="preserve">Education Elementary (K-8) Option                 </t>
  </si>
  <si>
    <t>Sub-Total</t>
  </si>
  <si>
    <t xml:space="preserve">Education - Secondary Education (7-12) Option     </t>
  </si>
  <si>
    <t xml:space="preserve">Education Secondary (7-12) Option                 </t>
  </si>
  <si>
    <t xml:space="preserve">Electrical and Automation Technology              </t>
  </si>
  <si>
    <t xml:space="preserve">Electricians Technology                           </t>
  </si>
  <si>
    <t xml:space="preserve">Emergency Medical Services                        </t>
  </si>
  <si>
    <t xml:space="preserve">Fine Woodworking and Cabinetmaking                </t>
  </si>
  <si>
    <t xml:space="preserve">Fire Science Technology - In Service Track        </t>
  </si>
  <si>
    <t xml:space="preserve">Fire Science Technology - Live In Track           </t>
  </si>
  <si>
    <t xml:space="preserve">Food Service Specialist                           </t>
  </si>
  <si>
    <t xml:space="preserve">Heavy Truck &amp; Equipment Systems                   </t>
  </si>
  <si>
    <t xml:space="preserve">Hospitality and Tourism Management                </t>
  </si>
  <si>
    <t xml:space="preserve">Hospitality &amp; Tourism Management                  </t>
  </si>
  <si>
    <t xml:space="preserve">Human Services                                    </t>
  </si>
  <si>
    <t xml:space="preserve">Liberal Studies                                   </t>
  </si>
  <si>
    <t xml:space="preserve">Medical Assistant Technology                      </t>
  </si>
  <si>
    <t xml:space="preserve">Medical Assistant Technology Certificate          </t>
  </si>
  <si>
    <t xml:space="preserve">Medical Office Technology                         </t>
  </si>
  <si>
    <t xml:space="preserve">Medical Office Technology - Coding Option         </t>
  </si>
  <si>
    <t xml:space="preserve">Medical Office Technology-Coding                  </t>
  </si>
  <si>
    <t xml:space="preserve">Medical Office Technology-Health Care Secretary   </t>
  </si>
  <si>
    <t xml:space="preserve">Medical Radiography                               </t>
  </si>
  <si>
    <t xml:space="preserve">Nursing                                           </t>
  </si>
  <si>
    <t xml:space="preserve">Nursing-Advanced Standing                         </t>
  </si>
  <si>
    <t xml:space="preserve">Outdoor Recreation and Tourism                    </t>
  </si>
  <si>
    <t xml:space="preserve">Pipe Welding                                      </t>
  </si>
  <si>
    <t xml:space="preserve">Plumbing                                          </t>
  </si>
  <si>
    <t xml:space="preserve">Refrigeration                                     </t>
  </si>
  <si>
    <t>Refrigeration, Air Conditioning &amp; Heating Technology</t>
  </si>
  <si>
    <t xml:space="preserve">Restaurant &amp; Foods Service Management             </t>
  </si>
  <si>
    <t xml:space="preserve">Surgical Technology                               </t>
  </si>
  <si>
    <t xml:space="preserve">Trade and Technical Occupations                   </t>
  </si>
  <si>
    <t xml:space="preserve">Welding Technology                                </t>
  </si>
  <si>
    <t>Degree-Seeking Credit Enrollment</t>
  </si>
  <si>
    <t>High School Students</t>
  </si>
  <si>
    <t>All Other Non-Degree Seeking Students</t>
  </si>
  <si>
    <t>Non Degree-Seeking Credit Enrollment</t>
  </si>
  <si>
    <t>MCCS IR Calculation- All Credit Enrollment</t>
  </si>
  <si>
    <t>Total Credit Enrollment</t>
  </si>
  <si>
    <r>
      <rPr>
        <b/>
        <sz val="12"/>
        <color theme="1"/>
        <rFont val="Calibri"/>
        <family val="2"/>
        <scheme val="minor"/>
      </rPr>
      <t xml:space="preserve">Source: </t>
    </r>
    <r>
      <rPr>
        <sz val="12"/>
        <color theme="1"/>
        <rFont val="Calibri"/>
        <family val="2"/>
        <scheme val="minor"/>
      </rPr>
      <t>MCCS Data Mart-Fall 2019 Enrollment Snapshot - October 16, 2019</t>
    </r>
  </si>
  <si>
    <t>2457 (Fall Enrollment by major)</t>
  </si>
  <si>
    <r>
      <t>MCCS Data Mart -</t>
    </r>
    <r>
      <rPr>
        <b/>
        <sz val="15"/>
        <color rgb="FFC00000"/>
        <rFont val="Calibri"/>
        <family val="2"/>
        <scheme val="minor"/>
      </rPr>
      <t xml:space="preserve"> SPRING 2019</t>
    </r>
    <r>
      <rPr>
        <b/>
        <sz val="15"/>
        <color rgb="FF800000"/>
        <rFont val="Calibri"/>
        <family val="2"/>
        <scheme val="minor"/>
      </rPr>
      <t xml:space="preserve"> </t>
    </r>
    <r>
      <rPr>
        <b/>
        <sz val="15"/>
        <color theme="1"/>
        <rFont val="Calibri"/>
        <family val="2"/>
        <scheme val="minor"/>
      </rPr>
      <t>Credit Enrollment</t>
    </r>
  </si>
  <si>
    <t xml:space="preserve">Bus Management Health Care Secretary              </t>
  </si>
  <si>
    <t xml:space="preserve">Computer Applications Specialist                  </t>
  </si>
  <si>
    <r>
      <t>Source: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MCCS Data Mart-Spring 2019 Enrollment Snapshot - March 15, 2019</t>
    </r>
  </si>
  <si>
    <t>% CE students who matriculate following fall</t>
  </si>
  <si>
    <t xml:space="preserve">Progress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</si>
</sst>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164" formatCode="m/d/yy;@"/>
    <numFmt numFmtId="165" formatCode="0.0%"/>
    <numFmt numFmtId="166" formatCode="&quot;$&quot;#,##0"/>
    <numFmt numFmtId="167" formatCode="m/d;@"/>
    <numFmt numFmtId="168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6"/>
      <color rgb="FF0000FF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5"/>
      <color rgb="FF8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/>
    <xf numFmtId="165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7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2" fillId="0" borderId="1" xfId="1" applyNumberFormat="1" applyBorder="1" applyAlignment="1">
      <alignment horizontal="center" vertical="center" wrapText="1"/>
    </xf>
    <xf numFmtId="165" fontId="2" fillId="0" borderId="1" xfId="1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2" fillId="0" borderId="8" xfId="1" applyNumberForma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2" fillId="0" borderId="5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2" fillId="0" borderId="18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65" fontId="2" fillId="0" borderId="1" xfId="1" applyNumberFormat="1" applyBorder="1" applyAlignment="1">
      <alignment horizontal="center" vertical="center"/>
    </xf>
    <xf numFmtId="165" fontId="2" fillId="0" borderId="0" xfId="1" applyNumberFormat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14" fontId="3" fillId="6" borderId="1" xfId="0" applyNumberFormat="1" applyFont="1" applyFill="1" applyBorder="1"/>
    <xf numFmtId="165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2" xfId="0" applyFill="1" applyBorder="1" applyAlignment="1">
      <alignment wrapText="1"/>
    </xf>
    <xf numFmtId="6" fontId="0" fillId="0" borderId="1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0" borderId="1" xfId="1" applyFill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14" fontId="3" fillId="0" borderId="0" xfId="0" applyNumberFormat="1" applyFont="1" applyFill="1" applyBorder="1"/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 wrapText="1"/>
    </xf>
    <xf numFmtId="6" fontId="0" fillId="0" borderId="4" xfId="0" applyNumberFormat="1" applyFill="1" applyBorder="1" applyAlignment="1">
      <alignment horizontal="center" vertical="center" wrapText="1"/>
    </xf>
    <xf numFmtId="166" fontId="3" fillId="0" borderId="1" xfId="0" applyNumberFormat="1" applyFont="1" applyBorder="1"/>
    <xf numFmtId="166" fontId="3" fillId="0" borderId="1" xfId="0" applyNumberFormat="1" applyFont="1" applyFill="1" applyBorder="1"/>
    <xf numFmtId="6" fontId="2" fillId="0" borderId="1" xfId="1" applyNumberFormat="1" applyFill="1" applyBorder="1" applyAlignment="1">
      <alignment horizontal="center" vertical="center" wrapText="1"/>
    </xf>
    <xf numFmtId="166" fontId="2" fillId="0" borderId="0" xfId="1" applyNumberFormat="1" applyAlignment="1">
      <alignment horizontal="center"/>
    </xf>
    <xf numFmtId="6" fontId="0" fillId="0" borderId="2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167" fontId="0" fillId="0" borderId="1" xfId="0" applyNumberFormat="1" applyBorder="1" applyAlignment="1">
      <alignment horizontal="center" wrapText="1"/>
    </xf>
    <xf numFmtId="167" fontId="0" fillId="0" borderId="9" xfId="0" applyNumberFormat="1" applyBorder="1" applyAlignment="1">
      <alignment horizontal="center" wrapText="1"/>
    </xf>
    <xf numFmtId="167" fontId="0" fillId="0" borderId="16" xfId="0" applyNumberFormat="1" applyBorder="1" applyAlignment="1">
      <alignment horizontal="center" wrapText="1"/>
    </xf>
    <xf numFmtId="167" fontId="0" fillId="0" borderId="11" xfId="0" applyNumberFormat="1" applyBorder="1" applyAlignment="1">
      <alignment horizontal="center" wrapText="1"/>
    </xf>
    <xf numFmtId="167" fontId="0" fillId="0" borderId="15" xfId="0" applyNumberFormat="1" applyBorder="1" applyAlignment="1">
      <alignment horizontal="center" wrapText="1"/>
    </xf>
    <xf numFmtId="167" fontId="0" fillId="0" borderId="5" xfId="0" applyNumberFormat="1" applyBorder="1" applyAlignment="1">
      <alignment horizontal="center" wrapText="1"/>
    </xf>
    <xf numFmtId="0" fontId="1" fillId="0" borderId="1" xfId="0" applyFont="1" applyBorder="1"/>
    <xf numFmtId="0" fontId="1" fillId="9" borderId="1" xfId="0" applyFont="1" applyFill="1" applyBorder="1" applyAlignment="1">
      <alignment horizontal="center" wrapText="1"/>
    </xf>
    <xf numFmtId="0" fontId="9" fillId="0" borderId="1" xfId="0" applyFont="1" applyBorder="1"/>
    <xf numFmtId="3" fontId="10" fillId="0" borderId="1" xfId="0" applyNumberFormat="1" applyFont="1" applyBorder="1"/>
    <xf numFmtId="168" fontId="10" fillId="0" borderId="1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168" fontId="12" fillId="0" borderId="1" xfId="0" applyNumberFormat="1" applyFont="1" applyBorder="1"/>
    <xf numFmtId="0" fontId="9" fillId="6" borderId="1" xfId="0" applyFont="1" applyFill="1" applyBorder="1"/>
    <xf numFmtId="0" fontId="13" fillId="10" borderId="1" xfId="0" applyFont="1" applyFill="1" applyBorder="1"/>
    <xf numFmtId="3" fontId="12" fillId="10" borderId="1" xfId="0" applyNumberFormat="1" applyFont="1" applyFill="1" applyBorder="1"/>
    <xf numFmtId="168" fontId="12" fillId="10" borderId="1" xfId="0" applyNumberFormat="1" applyFont="1" applyFill="1" applyBorder="1"/>
    <xf numFmtId="0" fontId="13" fillId="11" borderId="1" xfId="0" applyFont="1" applyFill="1" applyBorder="1"/>
    <xf numFmtId="3" fontId="12" fillId="11" borderId="1" xfId="0" applyNumberFormat="1" applyFont="1" applyFill="1" applyBorder="1"/>
    <xf numFmtId="168" fontId="12" fillId="11" borderId="1" xfId="0" applyNumberFormat="1" applyFont="1" applyFill="1" applyBorder="1"/>
    <xf numFmtId="0" fontId="14" fillId="12" borderId="1" xfId="0" applyFont="1" applyFill="1" applyBorder="1"/>
    <xf numFmtId="3" fontId="12" fillId="12" borderId="1" xfId="0" applyNumberFormat="1" applyFont="1" applyFill="1" applyBorder="1"/>
    <xf numFmtId="0" fontId="13" fillId="9" borderId="1" xfId="0" applyFont="1" applyFill="1" applyBorder="1"/>
    <xf numFmtId="3" fontId="12" fillId="9" borderId="1" xfId="0" applyNumberFormat="1" applyFont="1" applyFill="1" applyBorder="1"/>
    <xf numFmtId="0" fontId="15" fillId="9" borderId="1" xfId="0" applyFont="1" applyFill="1" applyBorder="1"/>
    <xf numFmtId="165" fontId="2" fillId="0" borderId="0" xfId="1" applyNumberFormat="1" applyAlignment="1">
      <alignment horizontal="center"/>
    </xf>
    <xf numFmtId="0" fontId="3" fillId="0" borderId="1" xfId="0" applyFont="1" applyFill="1" applyBorder="1"/>
    <xf numFmtId="0" fontId="0" fillId="0" borderId="0" xfId="0" applyFill="1"/>
    <xf numFmtId="3" fontId="3" fillId="0" borderId="0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1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13" borderId="13" xfId="0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3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Annual Credit Hour 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[1]Sheet1!$B$2:$D$2</c:f>
              <c:numCache>
                <c:formatCode>General</c:formatCode>
                <c:ptCount val="3"/>
                <c:pt idx="0">
                  <c:v>50503</c:v>
                </c:pt>
                <c:pt idx="1">
                  <c:v>47779</c:v>
                </c:pt>
                <c:pt idx="2">
                  <c:v>43615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5-43DC-B1EC-370C9DEA9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171584"/>
        <c:axId val="454171912"/>
      </c:lineChart>
      <c:catAx>
        <c:axId val="4541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71912"/>
        <c:crosses val="autoZero"/>
        <c:auto val="1"/>
        <c:lblAlgn val="ctr"/>
        <c:lblOffset val="100"/>
        <c:noMultiLvlLbl val="0"/>
      </c:catAx>
      <c:valAx>
        <c:axId val="4541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[1]Sheet1!$A$3</c:f>
              <c:strCache>
                <c:ptCount val="1"/>
                <c:pt idx="0">
                  <c:v>Fall Headcount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[1]Sheet1!$B$3:$D$3</c:f>
              <c:numCache>
                <c:formatCode>General</c:formatCode>
                <c:ptCount val="3"/>
                <c:pt idx="0">
                  <c:v>2620</c:v>
                </c:pt>
                <c:pt idx="1">
                  <c:v>2567</c:v>
                </c:pt>
                <c:pt idx="2">
                  <c:v>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5-4CFC-907B-540D93591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260296"/>
        <c:axId val="222263248"/>
      </c:lineChart>
      <c:catAx>
        <c:axId val="22226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63248"/>
        <c:crosses val="autoZero"/>
        <c:auto val="1"/>
        <c:lblAlgn val="ctr"/>
        <c:lblOffset val="100"/>
        <c:noMultiLvlLbl val="0"/>
      </c:catAx>
      <c:valAx>
        <c:axId val="22226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6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[1]Sheet1!$A$4</c:f>
              <c:strCache>
                <c:ptCount val="1"/>
                <c:pt idx="0">
                  <c:v>Spring Headcount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[1]Sheet1!$B$4:$D$4</c:f>
              <c:numCache>
                <c:formatCode>General</c:formatCode>
                <c:ptCount val="3"/>
                <c:pt idx="0">
                  <c:v>2271</c:v>
                </c:pt>
                <c:pt idx="1">
                  <c:v>2000</c:v>
                </c:pt>
                <c:pt idx="2">
                  <c:v>1923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E-4589-A6E6-3C84BB8D9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544408"/>
        <c:axId val="454545392"/>
      </c:lineChart>
      <c:catAx>
        <c:axId val="45454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545392"/>
        <c:crosses val="autoZero"/>
        <c:auto val="1"/>
        <c:lblAlgn val="ctr"/>
        <c:lblOffset val="100"/>
        <c:noMultiLvlLbl val="0"/>
      </c:catAx>
      <c:valAx>
        <c:axId val="45454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54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[1]Sheet1!$A$9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[1]Sheet1!$B$9:$D$9</c:f>
              <c:numCache>
                <c:formatCode>General</c:formatCode>
                <c:ptCount val="3"/>
                <c:pt idx="0">
                  <c:v>213</c:v>
                </c:pt>
                <c:pt idx="1">
                  <c:v>227</c:v>
                </c:pt>
                <c:pt idx="2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0-43A7-99C8-7B5F6EB8E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28656"/>
        <c:axId val="466021440"/>
      </c:lineChart>
      <c:catAx>
        <c:axId val="46602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21440"/>
        <c:crosses val="autoZero"/>
        <c:auto val="1"/>
        <c:lblAlgn val="ctr"/>
        <c:lblOffset val="100"/>
        <c:noMultiLvlLbl val="0"/>
      </c:catAx>
      <c:valAx>
        <c:axId val="46602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2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[1]Sheet1!$A$11</c:f>
              <c:strCache>
                <c:ptCount val="1"/>
                <c:pt idx="0">
                  <c:v>     B&amp;I Students Served: Non-credit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[1]Sheet1!$B$11:$D$11</c:f>
              <c:numCache>
                <c:formatCode>General</c:formatCode>
                <c:ptCount val="3"/>
                <c:pt idx="0">
                  <c:v>613</c:v>
                </c:pt>
                <c:pt idx="1">
                  <c:v>440</c:v>
                </c:pt>
                <c:pt idx="2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4-4026-8EA6-A3FC21971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093288"/>
        <c:axId val="463093616"/>
      </c:lineChart>
      <c:catAx>
        <c:axId val="46309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093616"/>
        <c:crosses val="autoZero"/>
        <c:auto val="1"/>
        <c:lblAlgn val="ctr"/>
        <c:lblOffset val="100"/>
        <c:noMultiLvlLbl val="0"/>
      </c:catAx>
      <c:valAx>
        <c:axId val="4630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09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[1]Sheet1!$A$12</c:f>
              <c:strCache>
                <c:ptCount val="1"/>
                <c:pt idx="0">
                  <c:v>    B&amp;I Students Served: Contract Training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[1]Sheet1!$B$12:$D$12</c:f>
              <c:numCache>
                <c:formatCode>General</c:formatCode>
                <c:ptCount val="3"/>
                <c:pt idx="0">
                  <c:v>270</c:v>
                </c:pt>
                <c:pt idx="1">
                  <c:v>32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E-4979-9E80-51B54D3F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834632"/>
        <c:axId val="518834960"/>
      </c:lineChart>
      <c:catAx>
        <c:axId val="51883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834960"/>
        <c:crosses val="autoZero"/>
        <c:auto val="1"/>
        <c:lblAlgn val="ctr"/>
        <c:lblOffset val="100"/>
        <c:noMultiLvlLbl val="0"/>
      </c:catAx>
      <c:valAx>
        <c:axId val="51883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83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[1]Sheet1!$A$5</c:f>
              <c:strCache>
                <c:ptCount val="1"/>
                <c:pt idx="0">
                  <c:v>Matriculated Directly After High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[1]Sheet1!$B$1:$E$1</c15:sqref>
                  </c15:fullRef>
                </c:ext>
              </c:extLst>
              <c:f>[1]Sheet1!$B$1:$D$1</c:f>
              <c:strCach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[1]Sheet1!$B$5:$E$5</c15:sqref>
                  </c15:fullRef>
                </c:ext>
              </c:extLst>
              <c:f>[1]Sheet1!$B$5:$D$5</c:f>
              <c:numCache>
                <c:formatCode>General</c:formatCode>
                <c:ptCount val="3"/>
                <c:pt idx="0">
                  <c:v>332</c:v>
                </c:pt>
                <c:pt idx="1">
                  <c:v>303</c:v>
                </c:pt>
                <c:pt idx="2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B-41FC-B9E5-1A4A91DC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574680"/>
        <c:axId val="622569760"/>
      </c:lineChart>
      <c:catAx>
        <c:axId val="62257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569760"/>
        <c:crosses val="autoZero"/>
        <c:auto val="1"/>
        <c:lblAlgn val="ctr"/>
        <c:lblOffset val="100"/>
        <c:noMultiLvlLbl val="0"/>
      </c:catAx>
      <c:valAx>
        <c:axId val="62256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57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[1]Sheet1!$A$10</c:f>
              <c:strCache>
                <c:ptCount val="1"/>
                <c:pt idx="0">
                  <c:v>Early Momentum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[1]Sheet1!$B$1:$D$1</c:f>
              <c:numCache>
                <c:formatCode>General</c:formatCode>
                <c:ptCount val="3"/>
                <c:pt idx="0">
                  <c:v>1617</c:v>
                </c:pt>
                <c:pt idx="1">
                  <c:v>1718</c:v>
                </c:pt>
                <c:pt idx="2">
                  <c:v>1819</c:v>
                </c:pt>
              </c:numCache>
            </c:numRef>
          </c:cat>
          <c:val>
            <c:numRef>
              <c:f>[1]Sheet1!$B$10:$D$10</c:f>
              <c:numCache>
                <c:formatCode>General</c:formatCode>
                <c:ptCount val="3"/>
                <c:pt idx="0">
                  <c:v>0.17899999999999999</c:v>
                </c:pt>
                <c:pt idx="1">
                  <c:v>0.10199999999999999</c:v>
                </c:pt>
                <c:pt idx="2">
                  <c:v>0.20899999999999999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F2-4D22-B928-70843354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986480"/>
        <c:axId val="456986808"/>
      </c:lineChart>
      <c:catAx>
        <c:axId val="456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86808"/>
        <c:crosses val="autoZero"/>
        <c:auto val="1"/>
        <c:lblAlgn val="ctr"/>
        <c:lblOffset val="100"/>
        <c:noMultiLvlLbl val="0"/>
      </c:catAx>
      <c:valAx>
        <c:axId val="45698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8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Graduation and Transfer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[2]Sheet1!$A$3</c:f>
              <c:strCache>
                <c:ptCount val="1"/>
                <c:pt idx="0">
                  <c:v>Graduation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[2]Sheet1!$B$2:$E$2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[2]Sheet1!$B$3:$E$3</c:f>
              <c:numCache>
                <c:formatCode>General</c:formatCode>
                <c:ptCount val="4"/>
                <c:pt idx="0">
                  <c:v>0.25</c:v>
                </c:pt>
                <c:pt idx="1">
                  <c:v>0.28000000000000003</c:v>
                </c:pt>
                <c:pt idx="2">
                  <c:v>0.26</c:v>
                </c:pt>
                <c:pt idx="3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7-4956-BCE3-99D437AD499E}"/>
            </c:ext>
          </c:extLst>
        </c:ser>
        <c:ser>
          <c:idx val="1"/>
          <c:order val="1"/>
          <c:tx>
            <c:strRef>
              <c:f>[2]Sheet1!$A$4</c:f>
              <c:strCache>
                <c:ptCount val="1"/>
                <c:pt idx="0">
                  <c:v>Transfer Rates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[2]Sheet1!$B$2:$E$2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[2]Sheet1!$B$4:$E$4</c:f>
              <c:numCache>
                <c:formatCode>General</c:formatCode>
                <c:ptCount val="4"/>
                <c:pt idx="0">
                  <c:v>0.16</c:v>
                </c:pt>
                <c:pt idx="1">
                  <c:v>0.15</c:v>
                </c:pt>
                <c:pt idx="2">
                  <c:v>0.18</c:v>
                </c:pt>
                <c:pt idx="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7-4956-BCE3-99D437AD4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973032"/>
        <c:axId val="456978608"/>
      </c:lineChart>
      <c:catAx>
        <c:axId val="45697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78608"/>
        <c:crosses val="autoZero"/>
        <c:auto val="1"/>
        <c:lblAlgn val="ctr"/>
        <c:lblOffset val="100"/>
        <c:noMultiLvlLbl val="0"/>
      </c:catAx>
      <c:valAx>
        <c:axId val="45697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7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4.jpg@01D56960.E2736D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95251</xdr:rowOff>
    </xdr:from>
    <xdr:to>
      <xdr:col>6</xdr:col>
      <xdr:colOff>561975</xdr:colOff>
      <xdr:row>4</xdr:row>
      <xdr:rowOff>304801</xdr:rowOff>
    </xdr:to>
    <xdr:sp macro="" textlink="">
      <xdr:nvSpPr>
        <xdr:cNvPr id="2" name="Up Arrow 1"/>
        <xdr:cNvSpPr/>
      </xdr:nvSpPr>
      <xdr:spPr>
        <a:xfrm>
          <a:off x="11953875" y="1047751"/>
          <a:ext cx="142875" cy="209550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371473</xdr:colOff>
      <xdr:row>7</xdr:row>
      <xdr:rowOff>47624</xdr:rowOff>
    </xdr:from>
    <xdr:to>
      <xdr:col>6</xdr:col>
      <xdr:colOff>523874</xdr:colOff>
      <xdr:row>7</xdr:row>
      <xdr:rowOff>209550</xdr:rowOff>
    </xdr:to>
    <xdr:sp macro="" textlink="">
      <xdr:nvSpPr>
        <xdr:cNvPr id="6" name="Up Arrow 5"/>
        <xdr:cNvSpPr/>
      </xdr:nvSpPr>
      <xdr:spPr>
        <a:xfrm>
          <a:off x="11906248" y="2143124"/>
          <a:ext cx="152401" cy="161926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320042</xdr:colOff>
      <xdr:row>6</xdr:row>
      <xdr:rowOff>123828</xdr:rowOff>
    </xdr:from>
    <xdr:to>
      <xdr:col>6</xdr:col>
      <xdr:colOff>590552</xdr:colOff>
      <xdr:row>6</xdr:row>
      <xdr:rowOff>278895</xdr:rowOff>
    </xdr:to>
    <xdr:sp macro="" textlink="">
      <xdr:nvSpPr>
        <xdr:cNvPr id="8" name="Up-Down Arrow 7"/>
        <xdr:cNvSpPr/>
      </xdr:nvSpPr>
      <xdr:spPr>
        <a:xfrm rot="5400000">
          <a:off x="11912538" y="1780607"/>
          <a:ext cx="155067" cy="270510"/>
        </a:xfrm>
        <a:prstGeom prst="up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400050</xdr:colOff>
      <xdr:row>5</xdr:row>
      <xdr:rowOff>95250</xdr:rowOff>
    </xdr:from>
    <xdr:to>
      <xdr:col>6</xdr:col>
      <xdr:colOff>552450</xdr:colOff>
      <xdr:row>5</xdr:row>
      <xdr:rowOff>285749</xdr:rowOff>
    </xdr:to>
    <xdr:sp macro="" textlink="">
      <xdr:nvSpPr>
        <xdr:cNvPr id="5" name="Up Arrow 4"/>
        <xdr:cNvSpPr/>
      </xdr:nvSpPr>
      <xdr:spPr>
        <a:xfrm>
          <a:off x="11934825" y="1428750"/>
          <a:ext cx="152400" cy="190499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361949</xdr:colOff>
      <xdr:row>11</xdr:row>
      <xdr:rowOff>57150</xdr:rowOff>
    </xdr:from>
    <xdr:to>
      <xdr:col>6</xdr:col>
      <xdr:colOff>504825</xdr:colOff>
      <xdr:row>11</xdr:row>
      <xdr:rowOff>276225</xdr:rowOff>
    </xdr:to>
    <xdr:sp macro="" textlink="">
      <xdr:nvSpPr>
        <xdr:cNvPr id="7" name="Up Arrow 6"/>
        <xdr:cNvSpPr/>
      </xdr:nvSpPr>
      <xdr:spPr>
        <a:xfrm flipH="1">
          <a:off x="11896724" y="3143250"/>
          <a:ext cx="142876" cy="219075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304800</xdr:colOff>
      <xdr:row>10</xdr:row>
      <xdr:rowOff>76205</xdr:rowOff>
    </xdr:from>
    <xdr:to>
      <xdr:col>6</xdr:col>
      <xdr:colOff>575310</xdr:colOff>
      <xdr:row>10</xdr:row>
      <xdr:rowOff>200029</xdr:rowOff>
    </xdr:to>
    <xdr:sp macro="" textlink="">
      <xdr:nvSpPr>
        <xdr:cNvPr id="9" name="Up-Down Arrow 8"/>
        <xdr:cNvSpPr/>
      </xdr:nvSpPr>
      <xdr:spPr>
        <a:xfrm rot="5400000">
          <a:off x="11912918" y="2822262"/>
          <a:ext cx="123824" cy="270510"/>
        </a:xfrm>
        <a:prstGeom prst="up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323850</xdr:colOff>
      <xdr:row>9</xdr:row>
      <xdr:rowOff>76201</xdr:rowOff>
    </xdr:from>
    <xdr:to>
      <xdr:col>6</xdr:col>
      <xdr:colOff>594360</xdr:colOff>
      <xdr:row>9</xdr:row>
      <xdr:rowOff>202693</xdr:rowOff>
    </xdr:to>
    <xdr:sp macro="" textlink="">
      <xdr:nvSpPr>
        <xdr:cNvPr id="11" name="Up-Down Arrow 10"/>
        <xdr:cNvSpPr/>
      </xdr:nvSpPr>
      <xdr:spPr>
        <a:xfrm rot="5400000">
          <a:off x="11930634" y="2556892"/>
          <a:ext cx="126492" cy="270510"/>
        </a:xfrm>
        <a:prstGeom prst="upDown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361950</xdr:colOff>
      <xdr:row>12</xdr:row>
      <xdr:rowOff>47625</xdr:rowOff>
    </xdr:from>
    <xdr:to>
      <xdr:col>6</xdr:col>
      <xdr:colOff>552450</xdr:colOff>
      <xdr:row>12</xdr:row>
      <xdr:rowOff>238125</xdr:rowOff>
    </xdr:to>
    <xdr:sp macro="" textlink="">
      <xdr:nvSpPr>
        <xdr:cNvPr id="12" name="Up Arrow 11"/>
        <xdr:cNvSpPr/>
      </xdr:nvSpPr>
      <xdr:spPr>
        <a:xfrm flipV="1">
          <a:off x="11896725" y="3495675"/>
          <a:ext cx="190500" cy="190500"/>
        </a:xfrm>
        <a:prstGeom prst="upArrow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409575</xdr:colOff>
      <xdr:row>27</xdr:row>
      <xdr:rowOff>47624</xdr:rowOff>
    </xdr:from>
    <xdr:to>
      <xdr:col>6</xdr:col>
      <xdr:colOff>542926</xdr:colOff>
      <xdr:row>27</xdr:row>
      <xdr:rowOff>247649</xdr:rowOff>
    </xdr:to>
    <xdr:sp macro="" textlink="">
      <xdr:nvSpPr>
        <xdr:cNvPr id="10" name="Up Arrow 9"/>
        <xdr:cNvSpPr/>
      </xdr:nvSpPr>
      <xdr:spPr>
        <a:xfrm>
          <a:off x="11944350" y="7715249"/>
          <a:ext cx="133351" cy="200025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400050</xdr:colOff>
      <xdr:row>28</xdr:row>
      <xdr:rowOff>19049</xdr:rowOff>
    </xdr:from>
    <xdr:to>
      <xdr:col>6</xdr:col>
      <xdr:colOff>533401</xdr:colOff>
      <xdr:row>28</xdr:row>
      <xdr:rowOff>219074</xdr:rowOff>
    </xdr:to>
    <xdr:sp macro="" textlink="">
      <xdr:nvSpPr>
        <xdr:cNvPr id="13" name="Up Arrow 12"/>
        <xdr:cNvSpPr/>
      </xdr:nvSpPr>
      <xdr:spPr>
        <a:xfrm>
          <a:off x="11934825" y="7991474"/>
          <a:ext cx="133351" cy="200025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438150</xdr:colOff>
      <xdr:row>2</xdr:row>
      <xdr:rowOff>76200</xdr:rowOff>
    </xdr:from>
    <xdr:to>
      <xdr:col>6</xdr:col>
      <xdr:colOff>590550</xdr:colOff>
      <xdr:row>2</xdr:row>
      <xdr:rowOff>266699</xdr:rowOff>
    </xdr:to>
    <xdr:sp macro="" textlink="">
      <xdr:nvSpPr>
        <xdr:cNvPr id="14" name="Up Arrow 13"/>
        <xdr:cNvSpPr/>
      </xdr:nvSpPr>
      <xdr:spPr>
        <a:xfrm>
          <a:off x="11972925" y="457200"/>
          <a:ext cx="152400" cy="190499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314324</xdr:colOff>
      <xdr:row>21</xdr:row>
      <xdr:rowOff>47629</xdr:rowOff>
    </xdr:from>
    <xdr:to>
      <xdr:col>6</xdr:col>
      <xdr:colOff>628649</xdr:colOff>
      <xdr:row>21</xdr:row>
      <xdr:rowOff>133351</xdr:rowOff>
    </xdr:to>
    <xdr:sp macro="" textlink="">
      <xdr:nvSpPr>
        <xdr:cNvPr id="16" name="Up-Down Arrow 15"/>
        <xdr:cNvSpPr/>
      </xdr:nvSpPr>
      <xdr:spPr>
        <a:xfrm rot="5400000">
          <a:off x="11963401" y="6200777"/>
          <a:ext cx="85722" cy="314325"/>
        </a:xfrm>
        <a:prstGeom prst="up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17</xdr:row>
      <xdr:rowOff>9525</xdr:rowOff>
    </xdr:from>
    <xdr:to>
      <xdr:col>4</xdr:col>
      <xdr:colOff>661987</xdr:colOff>
      <xdr:row>31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823912</xdr:colOff>
      <xdr:row>16</xdr:row>
      <xdr:rowOff>161925</xdr:rowOff>
    </xdr:from>
    <xdr:to>
      <xdr:col>11</xdr:col>
      <xdr:colOff>561975</xdr:colOff>
      <xdr:row>31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109537</xdr:colOff>
      <xdr:row>16</xdr:row>
      <xdr:rowOff>161925</xdr:rowOff>
    </xdr:from>
    <xdr:to>
      <xdr:col>19</xdr:col>
      <xdr:colOff>414337</xdr:colOff>
      <xdr:row>31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814387</xdr:colOff>
      <xdr:row>32</xdr:row>
      <xdr:rowOff>0</xdr:rowOff>
    </xdr:from>
    <xdr:to>
      <xdr:col>11</xdr:col>
      <xdr:colOff>590550</xdr:colOff>
      <xdr:row>46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276225</xdr:colOff>
      <xdr:row>46</xdr:row>
      <xdr:rowOff>180975</xdr:rowOff>
    </xdr:from>
    <xdr:to>
      <xdr:col>4</xdr:col>
      <xdr:colOff>628650</xdr:colOff>
      <xdr:row>61</xdr:row>
      <xdr:rowOff>66675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819149</xdr:colOff>
      <xdr:row>47</xdr:row>
      <xdr:rowOff>0</xdr:rowOff>
    </xdr:from>
    <xdr:to>
      <xdr:col>11</xdr:col>
      <xdr:colOff>600074</xdr:colOff>
      <xdr:row>61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276224</xdr:colOff>
      <xdr:row>31</xdr:row>
      <xdr:rowOff>161925</xdr:rowOff>
    </xdr:from>
    <xdr:to>
      <xdr:col>4</xdr:col>
      <xdr:colOff>638174</xdr:colOff>
      <xdr:row>46</xdr:row>
      <xdr:rowOff>47625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123825</xdr:colOff>
      <xdr:row>32</xdr:row>
      <xdr:rowOff>19050</xdr:rowOff>
    </xdr:from>
    <xdr:to>
      <xdr:col>19</xdr:col>
      <xdr:colOff>428625</xdr:colOff>
      <xdr:row>46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28575</xdr:rowOff>
    </xdr:from>
    <xdr:to>
      <xdr:col>7</xdr:col>
      <xdr:colOff>238125</xdr:colOff>
      <xdr:row>21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47626</xdr:rowOff>
    </xdr:from>
    <xdr:to>
      <xdr:col>9</xdr:col>
      <xdr:colOff>409575</xdr:colOff>
      <xdr:row>29</xdr:row>
      <xdr:rowOff>82817</xdr:rowOff>
    </xdr:to>
    <xdr:pic>
      <xdr:nvPicPr>
        <xdr:cNvPr id="3" name="Picture 1" descr="cid:image004.jpg@01D56960.E2736D5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52626"/>
          <a:ext cx="7334250" cy="3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shboard%20Hyperlink%20Data/Key%20Indicator%20three%20year%20avera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hree%20Year%20Averages/Graduation%20and%20Transfer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>
            <v>1617</v>
          </cell>
          <cell r="C1">
            <v>1718</v>
          </cell>
          <cell r="D1">
            <v>1819</v>
          </cell>
          <cell r="E1" t="str">
            <v>3 Year Average</v>
          </cell>
        </row>
        <row r="2">
          <cell r="A2" t="str">
            <v>Annual Credit Hour Sales</v>
          </cell>
          <cell r="B2">
            <v>50503</v>
          </cell>
          <cell r="C2">
            <v>47779</v>
          </cell>
          <cell r="D2">
            <v>43615</v>
          </cell>
        </row>
        <row r="3">
          <cell r="A3" t="str">
            <v>Fall Headcount</v>
          </cell>
          <cell r="B3">
            <v>2620</v>
          </cell>
          <cell r="C3">
            <v>2567</v>
          </cell>
          <cell r="D3">
            <v>2396</v>
          </cell>
        </row>
        <row r="4">
          <cell r="A4" t="str">
            <v>Spring Headcount</v>
          </cell>
          <cell r="B4">
            <v>2271</v>
          </cell>
          <cell r="C4">
            <v>2000</v>
          </cell>
          <cell r="D4">
            <v>1923</v>
          </cell>
        </row>
        <row r="5">
          <cell r="A5" t="str">
            <v>Matriculated Directly After High School</v>
          </cell>
          <cell r="B5">
            <v>332</v>
          </cell>
          <cell r="C5">
            <v>303</v>
          </cell>
          <cell r="D5">
            <v>281</v>
          </cell>
          <cell r="E5">
            <v>305.33333333333331</v>
          </cell>
        </row>
        <row r="9">
          <cell r="A9" t="str">
            <v>Housing</v>
          </cell>
          <cell r="B9">
            <v>213</v>
          </cell>
          <cell r="C9">
            <v>227</v>
          </cell>
          <cell r="D9">
            <v>199</v>
          </cell>
        </row>
        <row r="10">
          <cell r="A10" t="str">
            <v>Early Momentum</v>
          </cell>
          <cell r="B10">
            <v>0.17899999999999999</v>
          </cell>
          <cell r="C10">
            <v>0.10199999999999999</v>
          </cell>
          <cell r="D10">
            <v>0.20899999999999999</v>
          </cell>
        </row>
        <row r="11">
          <cell r="A11" t="str">
            <v xml:space="preserve">     B&amp;I Students Served: Non-credit</v>
          </cell>
          <cell r="B11">
            <v>613</v>
          </cell>
          <cell r="C11">
            <v>440</v>
          </cell>
          <cell r="D11">
            <v>272</v>
          </cell>
        </row>
        <row r="12">
          <cell r="A12" t="str">
            <v xml:space="preserve">    B&amp;I Students Served: Contract Training</v>
          </cell>
          <cell r="B12">
            <v>270</v>
          </cell>
          <cell r="C12">
            <v>32</v>
          </cell>
          <cell r="D12">
            <v>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2012</v>
          </cell>
          <cell r="C2">
            <v>2013</v>
          </cell>
          <cell r="D2">
            <v>2014</v>
          </cell>
          <cell r="E2">
            <v>2015</v>
          </cell>
        </row>
        <row r="3">
          <cell r="A3" t="str">
            <v>Graduation Rate</v>
          </cell>
          <cell r="B3">
            <v>0.25</v>
          </cell>
          <cell r="C3">
            <v>0.28000000000000003</v>
          </cell>
          <cell r="D3">
            <v>0.26</v>
          </cell>
          <cell r="E3">
            <v>0.28000000000000003</v>
          </cell>
        </row>
        <row r="4">
          <cell r="A4" t="str">
            <v>Transfer Rates</v>
          </cell>
          <cell r="B4">
            <v>0.16</v>
          </cell>
          <cell r="C4">
            <v>0.15</v>
          </cell>
          <cell r="D4">
            <v>0.18</v>
          </cell>
          <cell r="E4">
            <v>0.16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Dashboard%20Hyperlink%20Data\Graduation%20and%20Transfer%20Rates.pdf" TargetMode="External"/><Relationship Id="rId2" Type="http://schemas.openxmlformats.org/officeDocument/2006/relationships/hyperlink" Target="Dashboard%20Hyperlink%20Data\NSLDS%20Loan%20Default%20rate.pdf" TargetMode="External"/><Relationship Id="rId1" Type="http://schemas.openxmlformats.org/officeDocument/2006/relationships/hyperlink" Target="Dashboard%20Hyperlink%20Data\Graduation%20and%20Transfer%20Rate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1"/>
  <sheetViews>
    <sheetView tabSelected="1" workbookViewId="0">
      <selection activeCell="N21" sqref="N21"/>
    </sheetView>
  </sheetViews>
  <sheetFormatPr defaultRowHeight="15" x14ac:dyDescent="0.25"/>
  <cols>
    <col min="1" max="1" width="3" style="3" bestFit="1" customWidth="1"/>
    <col min="2" max="2" width="52.85546875" customWidth="1"/>
    <col min="3" max="3" width="26.5703125" style="3" customWidth="1"/>
    <col min="4" max="4" width="36.140625" style="3" customWidth="1"/>
    <col min="5" max="5" width="34.140625" customWidth="1"/>
    <col min="6" max="6" width="20.28515625" customWidth="1"/>
    <col min="7" max="7" width="13.85546875" customWidth="1"/>
    <col min="8" max="8" width="12.5703125" style="3" customWidth="1"/>
  </cols>
  <sheetData>
    <row r="1" spans="1:8" x14ac:dyDescent="0.25">
      <c r="A1" s="21"/>
      <c r="B1" s="5" t="s">
        <v>15</v>
      </c>
      <c r="C1" s="6" t="s">
        <v>79</v>
      </c>
      <c r="D1" s="5" t="s">
        <v>25</v>
      </c>
      <c r="E1" s="5" t="s">
        <v>26</v>
      </c>
      <c r="F1" s="5" t="s">
        <v>27</v>
      </c>
      <c r="G1" s="5" t="s">
        <v>626</v>
      </c>
      <c r="H1" s="5" t="s">
        <v>45</v>
      </c>
    </row>
    <row r="2" spans="1:8" x14ac:dyDescent="0.25">
      <c r="A2" s="22"/>
      <c r="B2" s="134" t="s">
        <v>2</v>
      </c>
      <c r="C2" s="135"/>
      <c r="D2" s="135"/>
      <c r="E2" s="135"/>
      <c r="F2" s="135"/>
      <c r="G2" s="136"/>
      <c r="H2" s="155"/>
    </row>
    <row r="3" spans="1:8" ht="30" x14ac:dyDescent="0.25">
      <c r="A3" s="10">
        <v>1</v>
      </c>
      <c r="B3" s="4" t="s">
        <v>11</v>
      </c>
      <c r="C3" s="45">
        <v>2528</v>
      </c>
      <c r="D3" s="3">
        <v>2396</v>
      </c>
      <c r="E3" s="46" t="s">
        <v>29</v>
      </c>
      <c r="F3" s="48" t="s">
        <v>620</v>
      </c>
      <c r="G3" s="69"/>
      <c r="H3" s="156">
        <v>44119</v>
      </c>
    </row>
    <row r="4" spans="1:8" x14ac:dyDescent="0.25">
      <c r="A4" s="10">
        <v>2</v>
      </c>
      <c r="B4" s="4" t="s">
        <v>12</v>
      </c>
      <c r="C4" s="45">
        <v>2065</v>
      </c>
      <c r="D4" s="9" t="s">
        <v>131</v>
      </c>
      <c r="E4" s="46" t="s">
        <v>30</v>
      </c>
      <c r="F4" s="159"/>
      <c r="G4" s="160"/>
      <c r="H4" s="156">
        <v>43905</v>
      </c>
    </row>
    <row r="5" spans="1:8" ht="30" x14ac:dyDescent="0.25">
      <c r="A5" s="10">
        <v>3</v>
      </c>
      <c r="B5" s="4" t="s">
        <v>70</v>
      </c>
      <c r="C5" s="48">
        <v>305</v>
      </c>
      <c r="D5" s="44">
        <v>281</v>
      </c>
      <c r="E5" s="46" t="s">
        <v>28</v>
      </c>
      <c r="F5" s="46">
        <v>298</v>
      </c>
      <c r="G5" s="70"/>
      <c r="H5" s="156">
        <v>44119</v>
      </c>
    </row>
    <row r="6" spans="1:8" ht="30" x14ac:dyDescent="0.25">
      <c r="A6" s="10">
        <v>4</v>
      </c>
      <c r="B6" s="4" t="s">
        <v>80</v>
      </c>
      <c r="C6" s="130">
        <v>0.11600000000000001</v>
      </c>
      <c r="D6" s="50" t="s">
        <v>56</v>
      </c>
      <c r="E6" s="46" t="s">
        <v>151</v>
      </c>
      <c r="F6" s="46" t="s">
        <v>57</v>
      </c>
      <c r="G6" s="70"/>
      <c r="H6" s="156">
        <v>44119</v>
      </c>
    </row>
    <row r="7" spans="1:8" ht="30" x14ac:dyDescent="0.25">
      <c r="A7" s="10">
        <v>5</v>
      </c>
      <c r="B7" s="4" t="s">
        <v>31</v>
      </c>
      <c r="C7" s="19">
        <v>0.32700000000000001</v>
      </c>
      <c r="D7" s="51" t="s">
        <v>537</v>
      </c>
      <c r="E7" s="46" t="s">
        <v>542</v>
      </c>
      <c r="F7" s="44" t="s">
        <v>58</v>
      </c>
      <c r="G7" s="70"/>
      <c r="H7" s="156">
        <v>44119</v>
      </c>
    </row>
    <row r="8" spans="1:8" ht="20.25" customHeight="1" x14ac:dyDescent="0.25">
      <c r="A8" s="10">
        <v>6</v>
      </c>
      <c r="B8" s="4" t="s">
        <v>13</v>
      </c>
      <c r="C8" s="52">
        <v>213</v>
      </c>
      <c r="D8" s="44">
        <v>199</v>
      </c>
      <c r="E8" s="53">
        <v>217</v>
      </c>
      <c r="F8" s="53">
        <v>225</v>
      </c>
      <c r="G8" s="70"/>
      <c r="H8" s="156">
        <v>44119</v>
      </c>
    </row>
    <row r="9" spans="1:8" ht="15.75" thickBot="1" x14ac:dyDescent="0.3">
      <c r="A9" s="22"/>
      <c r="B9" s="137" t="s">
        <v>3</v>
      </c>
      <c r="C9" s="138"/>
      <c r="D9" s="138"/>
      <c r="E9" s="138"/>
      <c r="F9" s="138"/>
      <c r="G9" s="139"/>
      <c r="H9" s="157"/>
    </row>
    <row r="10" spans="1:8" ht="21" customHeight="1" x14ac:dyDescent="0.25">
      <c r="A10" s="23">
        <v>7</v>
      </c>
      <c r="B10" s="81" t="s">
        <v>67</v>
      </c>
      <c r="C10" s="54">
        <v>0.76700000000000002</v>
      </c>
      <c r="D10" s="44" t="s">
        <v>73</v>
      </c>
      <c r="E10" s="55" t="s">
        <v>147</v>
      </c>
      <c r="F10" s="43" t="s">
        <v>71</v>
      </c>
      <c r="G10" s="71"/>
      <c r="H10" s="156">
        <v>44119</v>
      </c>
    </row>
    <row r="11" spans="1:8" ht="21" customHeight="1" x14ac:dyDescent="0.25">
      <c r="A11" s="23">
        <v>8</v>
      </c>
      <c r="B11" s="82" t="s">
        <v>66</v>
      </c>
      <c r="C11" s="56">
        <v>0.57099999999999995</v>
      </c>
      <c r="D11" s="57" t="s">
        <v>110</v>
      </c>
      <c r="E11" s="53" t="s">
        <v>148</v>
      </c>
      <c r="F11" s="58" t="s">
        <v>72</v>
      </c>
      <c r="G11" s="70"/>
      <c r="H11" s="156">
        <v>44119</v>
      </c>
    </row>
    <row r="12" spans="1:8" ht="28.5" customHeight="1" x14ac:dyDescent="0.25">
      <c r="A12" s="23">
        <v>9</v>
      </c>
      <c r="B12" s="82" t="s">
        <v>68</v>
      </c>
      <c r="C12" s="49">
        <v>0.53200000000000003</v>
      </c>
      <c r="D12" s="57" t="s">
        <v>74</v>
      </c>
      <c r="E12" s="53" t="s">
        <v>149</v>
      </c>
      <c r="F12" s="58" t="s">
        <v>75</v>
      </c>
      <c r="G12" s="70"/>
      <c r="H12" s="156">
        <v>44119</v>
      </c>
    </row>
    <row r="13" spans="1:8" ht="24" customHeight="1" thickBot="1" x14ac:dyDescent="0.3">
      <c r="A13" s="23">
        <v>10</v>
      </c>
      <c r="B13" s="83" t="s">
        <v>69</v>
      </c>
      <c r="C13" s="59">
        <v>0.40699999999999997</v>
      </c>
      <c r="D13" s="60" t="s">
        <v>111</v>
      </c>
      <c r="E13" s="61" t="s">
        <v>150</v>
      </c>
      <c r="F13" s="62" t="s">
        <v>76</v>
      </c>
      <c r="G13" s="72"/>
      <c r="H13" s="158">
        <v>44119</v>
      </c>
    </row>
    <row r="14" spans="1:8" ht="24.75" customHeight="1" x14ac:dyDescent="0.25">
      <c r="A14" s="10">
        <v>11</v>
      </c>
      <c r="B14" s="20" t="s">
        <v>117</v>
      </c>
      <c r="C14" s="143" t="s">
        <v>55</v>
      </c>
      <c r="D14" s="63" t="s">
        <v>5</v>
      </c>
      <c r="E14" s="64" t="s">
        <v>0</v>
      </c>
      <c r="F14" s="161"/>
      <c r="G14" s="162"/>
      <c r="H14" s="73">
        <v>43905</v>
      </c>
    </row>
    <row r="15" spans="1:8" ht="23.25" customHeight="1" x14ac:dyDescent="0.25">
      <c r="A15" s="10">
        <v>12</v>
      </c>
      <c r="B15" s="4" t="s">
        <v>16</v>
      </c>
      <c r="C15" s="144"/>
      <c r="D15" s="65" t="s">
        <v>6</v>
      </c>
      <c r="E15" s="46" t="s">
        <v>0</v>
      </c>
      <c r="F15" s="163"/>
      <c r="G15" s="160"/>
      <c r="H15" s="73">
        <v>43905</v>
      </c>
    </row>
    <row r="16" spans="1:8" ht="23.25" customHeight="1" x14ac:dyDescent="0.25">
      <c r="A16" s="10">
        <v>13</v>
      </c>
      <c r="B16" s="4" t="s">
        <v>127</v>
      </c>
      <c r="C16" s="66">
        <v>0.22</v>
      </c>
      <c r="D16" s="66" t="s">
        <v>130</v>
      </c>
      <c r="E16" s="53" t="s">
        <v>48</v>
      </c>
      <c r="F16" s="163"/>
      <c r="G16" s="160"/>
      <c r="H16" s="73">
        <v>43905</v>
      </c>
    </row>
    <row r="17" spans="1:8" ht="26.25" customHeight="1" x14ac:dyDescent="0.25">
      <c r="A17" s="10">
        <v>14</v>
      </c>
      <c r="B17" s="4" t="s">
        <v>128</v>
      </c>
      <c r="C17" s="66">
        <v>0.189</v>
      </c>
      <c r="D17" s="67" t="s">
        <v>129</v>
      </c>
      <c r="E17" s="53" t="s">
        <v>48</v>
      </c>
      <c r="F17" s="164"/>
      <c r="G17" s="165"/>
      <c r="H17" s="69">
        <v>44027</v>
      </c>
    </row>
    <row r="18" spans="1:8" ht="29.25" customHeight="1" x14ac:dyDescent="0.25">
      <c r="A18" s="10">
        <v>15</v>
      </c>
      <c r="B18" s="4" t="s">
        <v>60</v>
      </c>
      <c r="C18" s="49">
        <v>0.16500000000000001</v>
      </c>
      <c r="D18" s="68" t="s">
        <v>61</v>
      </c>
      <c r="E18" s="46" t="s">
        <v>0</v>
      </c>
      <c r="F18" s="164"/>
      <c r="G18" s="165"/>
      <c r="H18" s="69">
        <v>44027</v>
      </c>
    </row>
    <row r="19" spans="1:8" x14ac:dyDescent="0.25">
      <c r="A19" s="22"/>
      <c r="B19" s="140" t="s">
        <v>4</v>
      </c>
      <c r="C19" s="141"/>
      <c r="D19" s="141"/>
      <c r="E19" s="141"/>
      <c r="F19" s="141"/>
      <c r="G19" s="142"/>
      <c r="H19" s="155"/>
    </row>
    <row r="20" spans="1:8" ht="21.75" customHeight="1" x14ac:dyDescent="0.25">
      <c r="A20" s="10">
        <v>16</v>
      </c>
      <c r="B20" s="2" t="s">
        <v>18</v>
      </c>
      <c r="C20" s="74">
        <v>11</v>
      </c>
      <c r="D20" s="53">
        <v>15</v>
      </c>
      <c r="E20" s="46" t="s">
        <v>545</v>
      </c>
      <c r="F20" s="164"/>
      <c r="G20" s="165"/>
      <c r="H20" s="69">
        <v>44027</v>
      </c>
    </row>
    <row r="21" spans="1:8" ht="34.5" customHeight="1" x14ac:dyDescent="0.25">
      <c r="A21" s="10">
        <v>17</v>
      </c>
      <c r="B21" s="4" t="s">
        <v>19</v>
      </c>
      <c r="C21" s="74" t="s">
        <v>51</v>
      </c>
      <c r="D21" s="57" t="s">
        <v>46</v>
      </c>
      <c r="E21" s="46" t="s">
        <v>1</v>
      </c>
      <c r="F21" s="164"/>
      <c r="G21" s="165"/>
      <c r="H21" s="69">
        <v>44027</v>
      </c>
    </row>
    <row r="22" spans="1:8" x14ac:dyDescent="0.25">
      <c r="A22" s="10">
        <v>18</v>
      </c>
      <c r="B22" s="4" t="s">
        <v>132</v>
      </c>
      <c r="C22" s="46" t="s">
        <v>47</v>
      </c>
      <c r="D22" s="44">
        <v>0</v>
      </c>
      <c r="E22" s="84">
        <v>100000</v>
      </c>
      <c r="F22" s="84">
        <v>20000</v>
      </c>
      <c r="G22" s="69"/>
      <c r="H22" s="167">
        <v>43905</v>
      </c>
    </row>
    <row r="23" spans="1:8" ht="21" customHeight="1" x14ac:dyDescent="0.25">
      <c r="A23" s="10">
        <v>19</v>
      </c>
      <c r="B23" s="4" t="s">
        <v>20</v>
      </c>
      <c r="C23" s="101">
        <v>37666</v>
      </c>
      <c r="D23" s="96">
        <v>28000</v>
      </c>
      <c r="E23" s="46" t="s">
        <v>544</v>
      </c>
      <c r="F23" s="164"/>
      <c r="G23" s="165"/>
      <c r="H23" s="69">
        <v>44027</v>
      </c>
    </row>
    <row r="24" spans="1:8" ht="21" customHeight="1" x14ac:dyDescent="0.25">
      <c r="A24" s="10">
        <v>20</v>
      </c>
      <c r="B24" s="2" t="s">
        <v>21</v>
      </c>
      <c r="C24" s="75">
        <v>398</v>
      </c>
      <c r="D24" s="68">
        <v>251</v>
      </c>
      <c r="E24" s="46" t="s">
        <v>543</v>
      </c>
      <c r="F24" s="164"/>
      <c r="G24" s="165"/>
      <c r="H24" s="69">
        <v>44027</v>
      </c>
    </row>
    <row r="25" spans="1:8" x14ac:dyDescent="0.25">
      <c r="A25" s="22"/>
      <c r="B25" s="140" t="s">
        <v>7</v>
      </c>
      <c r="C25" s="141"/>
      <c r="D25" s="141"/>
      <c r="E25" s="141"/>
      <c r="F25" s="141"/>
      <c r="G25" s="142"/>
      <c r="H25" s="155"/>
    </row>
    <row r="26" spans="1:8" ht="18.75" customHeight="1" x14ac:dyDescent="0.25">
      <c r="A26" s="10">
        <v>21</v>
      </c>
      <c r="B26" s="4" t="s">
        <v>50</v>
      </c>
      <c r="C26" s="45">
        <v>47299</v>
      </c>
      <c r="D26" s="44" t="s">
        <v>126</v>
      </c>
      <c r="E26" s="47" t="s">
        <v>53</v>
      </c>
      <c r="F26" s="166"/>
      <c r="G26" s="165"/>
      <c r="H26" s="69">
        <v>44027</v>
      </c>
    </row>
    <row r="27" spans="1:8" ht="19.5" customHeight="1" x14ac:dyDescent="0.25">
      <c r="A27" s="10">
        <v>22</v>
      </c>
      <c r="B27" s="4" t="s">
        <v>17</v>
      </c>
      <c r="C27" s="66">
        <v>0.18099999999999999</v>
      </c>
      <c r="D27" s="50" t="s">
        <v>52</v>
      </c>
      <c r="E27" s="46" t="s">
        <v>23</v>
      </c>
      <c r="F27" s="163"/>
      <c r="G27" s="160"/>
      <c r="H27" s="73">
        <v>43905</v>
      </c>
    </row>
    <row r="28" spans="1:8" ht="24" customHeight="1" x14ac:dyDescent="0.25">
      <c r="A28" s="10">
        <v>23</v>
      </c>
      <c r="B28" s="4" t="s">
        <v>22</v>
      </c>
      <c r="C28" s="100">
        <v>15704954</v>
      </c>
      <c r="D28" s="96">
        <v>16494740</v>
      </c>
      <c r="E28" s="46" t="s">
        <v>23</v>
      </c>
      <c r="F28" s="95">
        <v>16290241</v>
      </c>
      <c r="G28" s="69"/>
      <c r="H28" s="156">
        <v>44119</v>
      </c>
    </row>
    <row r="29" spans="1:8" ht="21" customHeight="1" x14ac:dyDescent="0.25">
      <c r="A29" s="10">
        <v>24</v>
      </c>
      <c r="B29" s="4" t="s">
        <v>37</v>
      </c>
      <c r="C29" s="99">
        <v>188963</v>
      </c>
      <c r="D29" s="96">
        <v>177522</v>
      </c>
      <c r="E29" s="46" t="s">
        <v>23</v>
      </c>
      <c r="F29" s="84">
        <v>118624</v>
      </c>
      <c r="G29" s="69"/>
      <c r="H29" s="156">
        <v>44119</v>
      </c>
    </row>
    <row r="30" spans="1:8" x14ac:dyDescent="0.25">
      <c r="A30" s="22"/>
      <c r="B30" s="140" t="s">
        <v>9</v>
      </c>
      <c r="C30" s="141"/>
      <c r="D30" s="141"/>
      <c r="E30" s="141"/>
      <c r="F30" s="141"/>
      <c r="G30" s="142"/>
      <c r="H30" s="155"/>
    </row>
    <row r="31" spans="1:8" ht="33" customHeight="1" x14ac:dyDescent="0.25">
      <c r="A31" s="10">
        <v>25</v>
      </c>
      <c r="B31" s="4" t="s">
        <v>133</v>
      </c>
      <c r="C31" s="75" t="s">
        <v>47</v>
      </c>
      <c r="D31" s="87" t="s">
        <v>142</v>
      </c>
      <c r="E31" s="50" t="s">
        <v>143</v>
      </c>
      <c r="F31" s="159"/>
      <c r="G31" s="160"/>
      <c r="H31" s="69">
        <v>43905</v>
      </c>
    </row>
  </sheetData>
  <mergeCells count="6">
    <mergeCell ref="B2:G2"/>
    <mergeCell ref="B9:G9"/>
    <mergeCell ref="B19:G19"/>
    <mergeCell ref="B25:G25"/>
    <mergeCell ref="B30:G30"/>
    <mergeCell ref="C14:C15"/>
  </mergeCells>
  <hyperlinks>
    <hyperlink ref="C3" location="'Key Indicators and 3-YR AVG'!E3" display="'Key Indicators and 3-YR AVG'!E3"/>
    <hyperlink ref="C4" location="'Key Indicators and 3-YR AVG'!E4" display="'Key Indicators and 3-YR AVG'!E4"/>
    <hyperlink ref="C8" location="'Key Indicators and 3-YR AVG'!E9" display="'Key Indicators and 3-YR AVG'!E9"/>
    <hyperlink ref="C16" location="'DFW 3-YR AVG'!E7" display="'DFW 3-YR AVG'!E7"/>
    <hyperlink ref="C17" r:id="rId1" display="Dashboard Hyperlink Data\Graduation and Transfer Rates.pdf"/>
    <hyperlink ref="C21" location="'Key Indicators and 3-YR AVG'!E11:E12" display="Non-credit 442; Contract Training 118"/>
    <hyperlink ref="C26" location="'Key Indicators and 3-YR AVG'!E2" display="'Key Indicators and 3-YR AVG'!E2"/>
    <hyperlink ref="C27" r:id="rId2" display="Dashboard Hyperlink Data\NSLDS Loan Default rate.pdf"/>
    <hyperlink ref="D16" location="'DFW Fall 18'!A1" display="22.5% (Fall Course Details)"/>
    <hyperlink ref="D17" location="'DFW Spring 19'!A1" display="16.6% ( Spring Course Details)"/>
    <hyperlink ref="C14" r:id="rId3"/>
    <hyperlink ref="C5" location="'Key Indicators and 3-YR AVG'!E5" display="'Key Indicators and 3-YR AVG'!E5"/>
    <hyperlink ref="C10" location="'Student Success Data 3-YR AVG'!D20" display="'Student Success Data 3-YR AVG'!D20"/>
    <hyperlink ref="C11" location="'Student Success Data 3-YR AVG'!D21" display="'Student Success Data 3-YR AVG'!D21"/>
    <hyperlink ref="C12" location="'Student Success Data 3-YR AVG'!F20" display="'Student Success Data 3-YR AVG'!F20"/>
    <hyperlink ref="C13" location="'Student Success Data 3-YR AVG'!F21" display="'Student Success Data 3-YR AVG'!F21"/>
    <hyperlink ref="C18" location="'DFW 3-YR AVG'!E14" tooltip="Early Momentum = 30 credits in first year" display="'DFW 3-YR AVG'!E14"/>
    <hyperlink ref="C14:C15" location="'Graduation and Transfer Rates'!A7:H22" display="See Chart"/>
    <hyperlink ref="D4" location="'Spring 19 Enrollment Report'!A1" display="1923 (Spring Enrollment by Major)"/>
    <hyperlink ref="D31" location="PACE!D4" display="Supervisory Relationship Gap - 0.144  Student Focus Gap - 0.273"/>
    <hyperlink ref="C20" location="'Key Indicators and 3-YR AVG'!E12" display="'Key Indicators and 3-YR AVG'!E12"/>
    <hyperlink ref="C29" location="'Key Indicators and 3-YR AVG'!E14" display="'Key Indicators and 3-YR AVG'!E14"/>
    <hyperlink ref="C28" location="'Key Indicators and 3-YR AVG'!E15" display="'Key Indicators and 3-YR AVG'!E15"/>
    <hyperlink ref="F3" location="'Fall 19 Enrollment Report'!A1" display="'Fall 19 Enrollment Report'!A1"/>
    <hyperlink ref="C6" location="'Key Indicators and 3-YR AVG'!E8" display="'Key Indicators and 3-YR AVG'!E8"/>
  </hyperlinks>
  <pageMargins left="0.7" right="0.7" top="0.75" bottom="0.75" header="0.3" footer="0.3"/>
  <pageSetup paperSize="3" orientation="landscape" r:id="rId4"/>
  <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'College Vitality 1920'!F3:F3</xm:f>
              <xm:sqref>H3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32" sqref="C32"/>
    </sheetView>
  </sheetViews>
  <sheetFormatPr defaultRowHeight="15" x14ac:dyDescent="0.25"/>
  <cols>
    <col min="1" max="1" width="23.42578125" bestFit="1" customWidth="1"/>
    <col min="2" max="2" width="13.5703125" customWidth="1"/>
    <col min="3" max="3" width="12.85546875" customWidth="1"/>
  </cols>
  <sheetData>
    <row r="1" spans="1:4" x14ac:dyDescent="0.25">
      <c r="A1" s="85"/>
      <c r="B1" s="86" t="s">
        <v>136</v>
      </c>
      <c r="C1" s="86" t="s">
        <v>137</v>
      </c>
      <c r="D1" s="86" t="s">
        <v>138</v>
      </c>
    </row>
    <row r="2" spans="1:4" x14ac:dyDescent="0.25">
      <c r="A2" s="42" t="s">
        <v>139</v>
      </c>
      <c r="B2" s="38">
        <v>3.5830000000000002</v>
      </c>
      <c r="C2" s="38">
        <v>3.7719999999999998</v>
      </c>
      <c r="D2" s="10">
        <f t="shared" ref="D2:D3" si="0">+C2-B2</f>
        <v>0.18899999999999961</v>
      </c>
    </row>
    <row r="3" spans="1:4" x14ac:dyDescent="0.25">
      <c r="A3" s="42" t="s">
        <v>140</v>
      </c>
      <c r="B3" s="38">
        <v>3.2370000000000001</v>
      </c>
      <c r="C3" s="38">
        <v>3.4780000000000002</v>
      </c>
      <c r="D3" s="10">
        <f t="shared" si="0"/>
        <v>0.2410000000000001</v>
      </c>
    </row>
    <row r="4" spans="1:4" x14ac:dyDescent="0.25">
      <c r="A4" s="11" t="s">
        <v>134</v>
      </c>
      <c r="B4" s="10">
        <v>3.7709999999999999</v>
      </c>
      <c r="C4" s="10">
        <v>4.0439999999999996</v>
      </c>
      <c r="D4" s="10">
        <f>+C4-B4</f>
        <v>0.27299999999999969</v>
      </c>
    </row>
    <row r="5" spans="1:4" x14ac:dyDescent="0.25">
      <c r="A5" s="11" t="s">
        <v>135</v>
      </c>
      <c r="B5" s="10">
        <v>3.6869999999999998</v>
      </c>
      <c r="C5" s="10">
        <v>3.831</v>
      </c>
      <c r="D5" s="10">
        <f>+C5-B5</f>
        <v>0.14400000000000013</v>
      </c>
    </row>
    <row r="6" spans="1:4" x14ac:dyDescent="0.25">
      <c r="A6" s="42" t="s">
        <v>141</v>
      </c>
      <c r="B6" s="38">
        <v>3.8490000000000002</v>
      </c>
      <c r="C6" s="38">
        <v>3.8679999999999999</v>
      </c>
      <c r="D6" s="10">
        <f>+C6-B6</f>
        <v>1.8999999999999684E-2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44.28515625" customWidth="1"/>
    <col min="3" max="3" width="54.28515625" style="1" customWidth="1"/>
    <col min="4" max="4" width="12" style="1" customWidth="1"/>
  </cols>
  <sheetData>
    <row r="1" spans="1:4" ht="27.75" customHeight="1" x14ac:dyDescent="0.25">
      <c r="A1" s="13"/>
      <c r="B1" s="5" t="s">
        <v>15</v>
      </c>
      <c r="C1" s="6" t="s">
        <v>32</v>
      </c>
      <c r="D1" s="6" t="s">
        <v>45</v>
      </c>
    </row>
    <row r="2" spans="1:4" x14ac:dyDescent="0.25">
      <c r="A2" s="12"/>
      <c r="B2" s="134" t="s">
        <v>2</v>
      </c>
      <c r="C2" s="135"/>
      <c r="D2" s="136"/>
    </row>
    <row r="3" spans="1:4" x14ac:dyDescent="0.25">
      <c r="A3" s="11">
        <v>1</v>
      </c>
      <c r="B3" s="4" t="s">
        <v>11</v>
      </c>
      <c r="C3" s="7" t="s">
        <v>38</v>
      </c>
      <c r="D3" s="104">
        <v>43753</v>
      </c>
    </row>
    <row r="4" spans="1:4" x14ac:dyDescent="0.25">
      <c r="A4" s="11">
        <v>2</v>
      </c>
      <c r="B4" s="4" t="s">
        <v>12</v>
      </c>
      <c r="C4" s="7" t="s">
        <v>38</v>
      </c>
      <c r="D4" s="104">
        <v>43905</v>
      </c>
    </row>
    <row r="5" spans="1:4" ht="30" x14ac:dyDescent="0.25">
      <c r="A5" s="11">
        <v>3</v>
      </c>
      <c r="B5" s="4" t="s">
        <v>70</v>
      </c>
      <c r="C5" s="7" t="s">
        <v>49</v>
      </c>
      <c r="D5" s="104">
        <v>43753</v>
      </c>
    </row>
    <row r="6" spans="1:4" ht="30" x14ac:dyDescent="0.25">
      <c r="A6" s="11">
        <v>4</v>
      </c>
      <c r="B6" s="4" t="s">
        <v>36</v>
      </c>
      <c r="C6" s="7" t="s">
        <v>77</v>
      </c>
      <c r="D6" s="104">
        <v>43753</v>
      </c>
    </row>
    <row r="7" spans="1:4" ht="30" x14ac:dyDescent="0.25">
      <c r="A7" s="11">
        <v>5</v>
      </c>
      <c r="B7" s="4" t="s">
        <v>31</v>
      </c>
      <c r="C7" s="8" t="s">
        <v>78</v>
      </c>
      <c r="D7" s="104">
        <v>43753</v>
      </c>
    </row>
    <row r="8" spans="1:4" x14ac:dyDescent="0.25">
      <c r="A8" s="11">
        <v>6</v>
      </c>
      <c r="B8" s="4" t="s">
        <v>13</v>
      </c>
      <c r="C8" s="7" t="s">
        <v>43</v>
      </c>
      <c r="D8" s="104">
        <v>43753</v>
      </c>
    </row>
    <row r="9" spans="1:4" ht="15.75" thickBot="1" x14ac:dyDescent="0.3">
      <c r="A9" s="12"/>
      <c r="B9" s="137" t="s">
        <v>3</v>
      </c>
      <c r="C9" s="138"/>
      <c r="D9" s="139"/>
    </row>
    <row r="10" spans="1:4" ht="30" x14ac:dyDescent="0.25">
      <c r="A10" s="14">
        <v>7</v>
      </c>
      <c r="B10" s="16" t="s">
        <v>67</v>
      </c>
      <c r="C10" s="34" t="s">
        <v>63</v>
      </c>
      <c r="D10" s="105">
        <v>43539</v>
      </c>
    </row>
    <row r="11" spans="1:4" ht="30" customHeight="1" x14ac:dyDescent="0.25">
      <c r="A11" s="14">
        <v>8</v>
      </c>
      <c r="B11" s="17" t="s">
        <v>66</v>
      </c>
      <c r="C11" s="35" t="s">
        <v>62</v>
      </c>
      <c r="D11" s="106">
        <v>43539</v>
      </c>
    </row>
    <row r="12" spans="1:4" ht="28.5" customHeight="1" x14ac:dyDescent="0.25">
      <c r="A12" s="14">
        <v>9</v>
      </c>
      <c r="B12" s="17" t="s">
        <v>68</v>
      </c>
      <c r="C12" s="35" t="s">
        <v>64</v>
      </c>
      <c r="D12" s="107">
        <v>43753</v>
      </c>
    </row>
    <row r="13" spans="1:4" ht="30.75" thickBot="1" x14ac:dyDescent="0.3">
      <c r="A13" s="14">
        <v>10</v>
      </c>
      <c r="B13" s="18" t="s">
        <v>69</v>
      </c>
      <c r="C13" s="36" t="s">
        <v>65</v>
      </c>
      <c r="D13" s="108">
        <v>43753</v>
      </c>
    </row>
    <row r="14" spans="1:4" ht="18" customHeight="1" x14ac:dyDescent="0.25">
      <c r="A14" s="11">
        <v>11</v>
      </c>
      <c r="B14" s="20" t="s">
        <v>14</v>
      </c>
      <c r="C14" s="15" t="s">
        <v>54</v>
      </c>
      <c r="D14" s="109">
        <v>43905</v>
      </c>
    </row>
    <row r="15" spans="1:4" ht="16.5" customHeight="1" x14ac:dyDescent="0.25">
      <c r="A15" s="11">
        <v>12</v>
      </c>
      <c r="B15" s="4" t="s">
        <v>16</v>
      </c>
      <c r="C15" s="7" t="s">
        <v>54</v>
      </c>
      <c r="D15" s="104">
        <v>43905</v>
      </c>
    </row>
    <row r="16" spans="1:4" ht="30" x14ac:dyDescent="0.25">
      <c r="A16" s="11">
        <v>13</v>
      </c>
      <c r="B16" s="4" t="s">
        <v>33</v>
      </c>
      <c r="C16" s="7" t="s">
        <v>44</v>
      </c>
      <c r="D16" s="104">
        <v>43905</v>
      </c>
    </row>
    <row r="17" spans="1:4" ht="30" x14ac:dyDescent="0.25">
      <c r="A17" s="11">
        <v>14</v>
      </c>
      <c r="B17" s="4" t="s">
        <v>34</v>
      </c>
      <c r="C17" s="7" t="s">
        <v>35</v>
      </c>
      <c r="D17" s="104">
        <v>44027</v>
      </c>
    </row>
    <row r="18" spans="1:4" ht="29.25" customHeight="1" x14ac:dyDescent="0.25">
      <c r="A18" s="11">
        <v>15</v>
      </c>
      <c r="B18" s="4" t="s">
        <v>60</v>
      </c>
      <c r="C18" s="7" t="s">
        <v>59</v>
      </c>
      <c r="D18" s="104">
        <v>44027</v>
      </c>
    </row>
    <row r="19" spans="1:4" x14ac:dyDescent="0.25">
      <c r="A19" s="12"/>
      <c r="B19" s="140" t="s">
        <v>4</v>
      </c>
      <c r="C19" s="141"/>
      <c r="D19" s="142"/>
    </row>
    <row r="20" spans="1:4" ht="30" x14ac:dyDescent="0.25">
      <c r="A20" s="11">
        <v>16</v>
      </c>
      <c r="B20" s="2" t="s">
        <v>18</v>
      </c>
      <c r="C20" s="7" t="s">
        <v>39</v>
      </c>
      <c r="D20" s="104">
        <v>44027</v>
      </c>
    </row>
    <row r="21" spans="1:4" ht="36" customHeight="1" x14ac:dyDescent="0.25">
      <c r="A21" s="11">
        <v>17</v>
      </c>
      <c r="B21" s="4" t="s">
        <v>19</v>
      </c>
      <c r="C21" s="7" t="s">
        <v>39</v>
      </c>
      <c r="D21" s="104">
        <v>44027</v>
      </c>
    </row>
    <row r="22" spans="1:4" ht="30" x14ac:dyDescent="0.25">
      <c r="A22" s="11">
        <v>16</v>
      </c>
      <c r="B22" s="4" t="s">
        <v>20</v>
      </c>
      <c r="C22" s="7"/>
      <c r="D22" s="104">
        <v>44027</v>
      </c>
    </row>
    <row r="23" spans="1:4" x14ac:dyDescent="0.25">
      <c r="A23" s="11">
        <v>18</v>
      </c>
      <c r="B23" s="2" t="s">
        <v>21</v>
      </c>
      <c r="C23" s="7"/>
      <c r="D23" s="104">
        <v>44027</v>
      </c>
    </row>
    <row r="24" spans="1:4" x14ac:dyDescent="0.25">
      <c r="A24" s="12"/>
      <c r="B24" s="140" t="s">
        <v>7</v>
      </c>
      <c r="C24" s="141"/>
      <c r="D24" s="142"/>
    </row>
    <row r="25" spans="1:4" ht="15" customHeight="1" x14ac:dyDescent="0.25">
      <c r="A25" s="11">
        <v>19</v>
      </c>
      <c r="B25" s="4" t="s">
        <v>50</v>
      </c>
      <c r="C25" s="7" t="s">
        <v>40</v>
      </c>
      <c r="D25" s="104">
        <v>44027</v>
      </c>
    </row>
    <row r="26" spans="1:4" x14ac:dyDescent="0.25">
      <c r="A26" s="11">
        <v>20</v>
      </c>
      <c r="B26" s="4" t="s">
        <v>17</v>
      </c>
      <c r="C26" s="7" t="s">
        <v>41</v>
      </c>
      <c r="D26" s="104">
        <v>43905</v>
      </c>
    </row>
    <row r="27" spans="1:4" x14ac:dyDescent="0.25">
      <c r="A27" s="11">
        <v>21</v>
      </c>
      <c r="B27" s="4" t="s">
        <v>22</v>
      </c>
      <c r="C27" s="7" t="s">
        <v>8</v>
      </c>
      <c r="D27" s="104">
        <v>43905</v>
      </c>
    </row>
    <row r="28" spans="1:4" x14ac:dyDescent="0.25">
      <c r="A28" s="11">
        <v>22</v>
      </c>
      <c r="B28" s="4" t="s">
        <v>37</v>
      </c>
      <c r="C28" s="7" t="s">
        <v>42</v>
      </c>
      <c r="D28" s="104">
        <v>44027</v>
      </c>
    </row>
    <row r="29" spans="1:4" x14ac:dyDescent="0.25">
      <c r="A29" s="12"/>
      <c r="B29" s="140" t="s">
        <v>9</v>
      </c>
      <c r="C29" s="141"/>
      <c r="D29" s="142"/>
    </row>
    <row r="30" spans="1:4" x14ac:dyDescent="0.25">
      <c r="A30" s="11">
        <v>23</v>
      </c>
      <c r="B30" s="4" t="s">
        <v>24</v>
      </c>
      <c r="C30" s="11" t="s">
        <v>10</v>
      </c>
      <c r="D30" s="104">
        <v>43905</v>
      </c>
    </row>
  </sheetData>
  <mergeCells count="5">
    <mergeCell ref="B29:D29"/>
    <mergeCell ref="B2:D2"/>
    <mergeCell ref="B9:D9"/>
    <mergeCell ref="B19:D19"/>
    <mergeCell ref="B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42" workbookViewId="0">
      <selection sqref="A1:K1"/>
    </sheetView>
  </sheetViews>
  <sheetFormatPr defaultRowHeight="15" x14ac:dyDescent="0.25"/>
  <cols>
    <col min="1" max="1" width="4.7109375" customWidth="1"/>
    <col min="2" max="2" width="49.7109375" customWidth="1"/>
    <col min="3" max="3" width="10.7109375" customWidth="1"/>
    <col min="4" max="5" width="9.7109375" customWidth="1"/>
    <col min="6" max="7" width="11.7109375" customWidth="1"/>
    <col min="8" max="11" width="8.7109375" customWidth="1"/>
  </cols>
  <sheetData>
    <row r="1" spans="1:11" ht="20.100000000000001" customHeight="1" x14ac:dyDescent="0.35">
      <c r="A1" s="145" t="s">
        <v>547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0.100000000000001" customHeight="1" x14ac:dyDescent="0.3">
      <c r="A2" s="146" t="s">
        <v>548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idden="1" x14ac:dyDescent="0.25">
      <c r="A3" t="s">
        <v>549</v>
      </c>
    </row>
    <row r="4" spans="1:11" ht="32.1" customHeight="1" x14ac:dyDescent="0.25">
      <c r="A4" s="11" t="s">
        <v>550</v>
      </c>
      <c r="B4" s="110" t="s">
        <v>551</v>
      </c>
      <c r="C4" s="111" t="s">
        <v>552</v>
      </c>
      <c r="D4" s="111" t="s">
        <v>553</v>
      </c>
      <c r="E4" s="111" t="s">
        <v>554</v>
      </c>
      <c r="F4" s="111" t="s">
        <v>555</v>
      </c>
      <c r="G4" s="111" t="s">
        <v>556</v>
      </c>
      <c r="H4" s="111" t="s">
        <v>557</v>
      </c>
      <c r="I4" s="111" t="s">
        <v>558</v>
      </c>
      <c r="J4" s="111" t="s">
        <v>559</v>
      </c>
      <c r="K4" s="111" t="s">
        <v>560</v>
      </c>
    </row>
    <row r="5" spans="1:11" ht="17.25" x14ac:dyDescent="0.3">
      <c r="A5" s="11">
        <v>1</v>
      </c>
      <c r="B5" s="112" t="s">
        <v>561</v>
      </c>
      <c r="C5" s="113">
        <v>3</v>
      </c>
      <c r="D5" s="113">
        <v>1</v>
      </c>
      <c r="E5" s="113">
        <v>1</v>
      </c>
      <c r="F5" s="113">
        <v>1</v>
      </c>
      <c r="G5" s="113">
        <v>0</v>
      </c>
      <c r="H5" s="113">
        <v>31</v>
      </c>
      <c r="I5" s="113">
        <v>10</v>
      </c>
      <c r="J5" s="113">
        <v>41</v>
      </c>
      <c r="K5" s="114">
        <v>2.7333319999999999</v>
      </c>
    </row>
    <row r="6" spans="1:11" ht="17.25" x14ac:dyDescent="0.3">
      <c r="A6" s="11">
        <v>1</v>
      </c>
      <c r="B6" s="112" t="s">
        <v>562</v>
      </c>
      <c r="C6" s="113">
        <v>46</v>
      </c>
      <c r="D6" s="113">
        <v>23</v>
      </c>
      <c r="E6" s="113">
        <v>6</v>
      </c>
      <c r="F6" s="113">
        <v>11</v>
      </c>
      <c r="G6" s="113">
        <v>6</v>
      </c>
      <c r="H6" s="113">
        <v>466</v>
      </c>
      <c r="I6" s="113">
        <v>97</v>
      </c>
      <c r="J6" s="113">
        <v>563</v>
      </c>
      <c r="K6" s="114">
        <v>37.533316999999997</v>
      </c>
    </row>
    <row r="7" spans="1:11" ht="17.25" x14ac:dyDescent="0.3">
      <c r="A7" s="11">
        <v>1</v>
      </c>
      <c r="B7" s="112" t="s">
        <v>563</v>
      </c>
      <c r="C7" s="113">
        <v>20</v>
      </c>
      <c r="D7" s="113">
        <v>12</v>
      </c>
      <c r="E7" s="113">
        <v>1</v>
      </c>
      <c r="F7" s="113">
        <v>4</v>
      </c>
      <c r="G7" s="113">
        <v>3</v>
      </c>
      <c r="H7" s="113">
        <v>234</v>
      </c>
      <c r="I7" s="113">
        <v>33</v>
      </c>
      <c r="J7" s="113">
        <v>267</v>
      </c>
      <c r="K7" s="114">
        <v>17.799993000000001</v>
      </c>
    </row>
    <row r="8" spans="1:11" ht="17.25" x14ac:dyDescent="0.3">
      <c r="A8" s="11">
        <v>1</v>
      </c>
      <c r="B8" s="112" t="s">
        <v>564</v>
      </c>
      <c r="C8" s="113">
        <v>13</v>
      </c>
      <c r="D8" s="113">
        <v>8</v>
      </c>
      <c r="E8" s="113">
        <v>3</v>
      </c>
      <c r="F8" s="113">
        <v>2</v>
      </c>
      <c r="G8" s="113">
        <v>0</v>
      </c>
      <c r="H8" s="113">
        <v>138</v>
      </c>
      <c r="I8" s="113">
        <v>21</v>
      </c>
      <c r="J8" s="113">
        <v>159</v>
      </c>
      <c r="K8" s="114">
        <v>10.6</v>
      </c>
    </row>
    <row r="9" spans="1:11" ht="17.25" x14ac:dyDescent="0.3">
      <c r="A9" s="11">
        <v>1</v>
      </c>
      <c r="B9" s="112" t="s">
        <v>565</v>
      </c>
      <c r="C9" s="113">
        <v>15</v>
      </c>
      <c r="D9" s="113">
        <v>0</v>
      </c>
      <c r="E9" s="113">
        <v>2</v>
      </c>
      <c r="F9" s="113">
        <v>3</v>
      </c>
      <c r="G9" s="113">
        <v>10</v>
      </c>
      <c r="H9" s="113">
        <v>39</v>
      </c>
      <c r="I9" s="113">
        <v>78</v>
      </c>
      <c r="J9" s="113">
        <v>117</v>
      </c>
      <c r="K9" s="114">
        <v>7.8</v>
      </c>
    </row>
    <row r="10" spans="1:11" ht="17.25" x14ac:dyDescent="0.3">
      <c r="A10" s="11">
        <v>1</v>
      </c>
      <c r="B10" s="112" t="s">
        <v>566</v>
      </c>
      <c r="C10" s="113">
        <v>70</v>
      </c>
      <c r="D10" s="113">
        <v>38</v>
      </c>
      <c r="E10" s="113">
        <v>4</v>
      </c>
      <c r="F10" s="113">
        <v>19</v>
      </c>
      <c r="G10" s="113">
        <v>9</v>
      </c>
      <c r="H10" s="113">
        <v>764</v>
      </c>
      <c r="I10" s="113">
        <v>93</v>
      </c>
      <c r="J10" s="113">
        <v>857</v>
      </c>
      <c r="K10" s="114">
        <v>57.133330000000001</v>
      </c>
    </row>
    <row r="11" spans="1:11" ht="17.25" x14ac:dyDescent="0.3">
      <c r="A11" s="11">
        <v>1</v>
      </c>
      <c r="B11" s="112" t="s">
        <v>567</v>
      </c>
      <c r="C11" s="113">
        <v>59</v>
      </c>
      <c r="D11" s="113">
        <v>25</v>
      </c>
      <c r="E11" s="113">
        <v>14</v>
      </c>
      <c r="F11" s="113">
        <v>14</v>
      </c>
      <c r="G11" s="113">
        <v>6</v>
      </c>
      <c r="H11" s="113">
        <v>513</v>
      </c>
      <c r="I11" s="113">
        <v>121</v>
      </c>
      <c r="J11" s="113">
        <v>634</v>
      </c>
      <c r="K11" s="114">
        <v>42.266661999999997</v>
      </c>
    </row>
    <row r="12" spans="1:11" ht="17.25" x14ac:dyDescent="0.3">
      <c r="A12" s="11">
        <v>1</v>
      </c>
      <c r="B12" s="112" t="s">
        <v>568</v>
      </c>
      <c r="C12" s="113">
        <v>5</v>
      </c>
      <c r="D12" s="113">
        <v>5</v>
      </c>
      <c r="E12" s="113">
        <v>0</v>
      </c>
      <c r="F12" s="113">
        <v>0</v>
      </c>
      <c r="G12" s="113">
        <v>0</v>
      </c>
      <c r="H12" s="113">
        <v>72</v>
      </c>
      <c r="I12" s="113">
        <v>0</v>
      </c>
      <c r="J12" s="113">
        <v>72</v>
      </c>
      <c r="K12" s="114">
        <v>4.7999970000000003</v>
      </c>
    </row>
    <row r="13" spans="1:11" ht="17.25" x14ac:dyDescent="0.3">
      <c r="A13" s="11">
        <v>1</v>
      </c>
      <c r="B13" s="112" t="s">
        <v>569</v>
      </c>
      <c r="C13" s="113">
        <v>27</v>
      </c>
      <c r="D13" s="113">
        <v>17</v>
      </c>
      <c r="E13" s="113">
        <v>5</v>
      </c>
      <c r="F13" s="113">
        <v>5</v>
      </c>
      <c r="G13" s="113">
        <v>0</v>
      </c>
      <c r="H13" s="113">
        <v>299</v>
      </c>
      <c r="I13" s="113">
        <v>28</v>
      </c>
      <c r="J13" s="113">
        <v>327</v>
      </c>
      <c r="K13" s="114">
        <v>21.799990000000001</v>
      </c>
    </row>
    <row r="14" spans="1:11" ht="17.25" x14ac:dyDescent="0.3">
      <c r="A14" s="11">
        <v>1</v>
      </c>
      <c r="B14" s="112" t="s">
        <v>570</v>
      </c>
      <c r="C14" s="113">
        <v>1</v>
      </c>
      <c r="D14" s="113">
        <v>0</v>
      </c>
      <c r="E14" s="113">
        <v>0</v>
      </c>
      <c r="F14" s="113">
        <v>0</v>
      </c>
      <c r="G14" s="113">
        <v>1</v>
      </c>
      <c r="H14" s="113">
        <v>0</v>
      </c>
      <c r="I14" s="113">
        <v>6</v>
      </c>
      <c r="J14" s="113">
        <v>6</v>
      </c>
      <c r="K14" s="114">
        <v>0.4</v>
      </c>
    </row>
    <row r="15" spans="1:11" ht="17.25" x14ac:dyDescent="0.3">
      <c r="A15" s="11">
        <v>1</v>
      </c>
      <c r="B15" s="112" t="s">
        <v>571</v>
      </c>
      <c r="C15" s="113">
        <v>45</v>
      </c>
      <c r="D15" s="113">
        <v>18</v>
      </c>
      <c r="E15" s="113">
        <v>4</v>
      </c>
      <c r="F15" s="113">
        <v>15</v>
      </c>
      <c r="G15" s="113">
        <v>8</v>
      </c>
      <c r="H15" s="113">
        <v>449</v>
      </c>
      <c r="I15" s="113">
        <v>90</v>
      </c>
      <c r="J15" s="113">
        <v>539</v>
      </c>
      <c r="K15" s="114">
        <v>35.933320999999999</v>
      </c>
    </row>
    <row r="16" spans="1:11" ht="17.25" x14ac:dyDescent="0.3">
      <c r="A16" s="11">
        <v>1</v>
      </c>
      <c r="B16" s="112" t="s">
        <v>572</v>
      </c>
      <c r="C16" s="113">
        <v>8</v>
      </c>
      <c r="D16" s="113">
        <v>0</v>
      </c>
      <c r="E16" s="113">
        <v>0</v>
      </c>
      <c r="F16" s="113">
        <v>1</v>
      </c>
      <c r="G16" s="113">
        <v>7</v>
      </c>
      <c r="H16" s="113">
        <v>14</v>
      </c>
      <c r="I16" s="113">
        <v>48</v>
      </c>
      <c r="J16" s="113">
        <v>62</v>
      </c>
      <c r="K16" s="114">
        <v>4.1333310000000001</v>
      </c>
    </row>
    <row r="17" spans="1:11" ht="17.25" x14ac:dyDescent="0.3">
      <c r="A17" s="11">
        <v>1</v>
      </c>
      <c r="B17" s="112" t="s">
        <v>573</v>
      </c>
      <c r="C17" s="113">
        <v>47</v>
      </c>
      <c r="D17" s="113">
        <v>34</v>
      </c>
      <c r="E17" s="113">
        <v>2</v>
      </c>
      <c r="F17" s="113">
        <v>10</v>
      </c>
      <c r="G17" s="113">
        <v>1</v>
      </c>
      <c r="H17" s="113">
        <v>596</v>
      </c>
      <c r="I17" s="113">
        <v>16</v>
      </c>
      <c r="J17" s="113">
        <v>612</v>
      </c>
      <c r="K17" s="114">
        <v>40.799996</v>
      </c>
    </row>
    <row r="18" spans="1:11" ht="17.25" x14ac:dyDescent="0.3">
      <c r="A18" s="11">
        <v>1</v>
      </c>
      <c r="B18" s="112" t="s">
        <v>574</v>
      </c>
      <c r="C18" s="113">
        <v>37</v>
      </c>
      <c r="D18" s="113">
        <v>26</v>
      </c>
      <c r="E18" s="113">
        <v>3</v>
      </c>
      <c r="F18" s="113">
        <v>6</v>
      </c>
      <c r="G18" s="113">
        <v>2</v>
      </c>
      <c r="H18" s="113">
        <v>461</v>
      </c>
      <c r="I18" s="113">
        <v>35</v>
      </c>
      <c r="J18" s="113">
        <v>496</v>
      </c>
      <c r="K18" s="114">
        <v>33.066662999999998</v>
      </c>
    </row>
    <row r="19" spans="1:11" ht="17.25" x14ac:dyDescent="0.3">
      <c r="A19" s="11">
        <v>1</v>
      </c>
      <c r="B19" s="112" t="s">
        <v>575</v>
      </c>
      <c r="C19" s="113">
        <v>35</v>
      </c>
      <c r="D19" s="113">
        <v>20</v>
      </c>
      <c r="E19" s="113">
        <v>1</v>
      </c>
      <c r="F19" s="113">
        <v>12</v>
      </c>
      <c r="G19" s="113">
        <v>2</v>
      </c>
      <c r="H19" s="113">
        <v>521</v>
      </c>
      <c r="I19" s="113">
        <v>21</v>
      </c>
      <c r="J19" s="113">
        <v>542</v>
      </c>
      <c r="K19" s="114">
        <v>36.133325999999997</v>
      </c>
    </row>
    <row r="20" spans="1:11" ht="17.25" x14ac:dyDescent="0.3">
      <c r="A20" s="11">
        <v>1</v>
      </c>
      <c r="B20" s="112" t="s">
        <v>576</v>
      </c>
      <c r="C20" s="113">
        <v>51</v>
      </c>
      <c r="D20" s="113">
        <v>33</v>
      </c>
      <c r="E20" s="113">
        <v>7</v>
      </c>
      <c r="F20" s="113">
        <v>6</v>
      </c>
      <c r="G20" s="113">
        <v>5</v>
      </c>
      <c r="H20" s="113">
        <v>534</v>
      </c>
      <c r="I20" s="113">
        <v>76</v>
      </c>
      <c r="J20" s="113">
        <v>610</v>
      </c>
      <c r="K20" s="114">
        <v>40.666657999999998</v>
      </c>
    </row>
    <row r="21" spans="1:11" ht="17.25" x14ac:dyDescent="0.3">
      <c r="A21" s="11">
        <v>1</v>
      </c>
      <c r="B21" s="112" t="s">
        <v>577</v>
      </c>
      <c r="C21" s="113">
        <v>47</v>
      </c>
      <c r="D21" s="113">
        <v>21</v>
      </c>
      <c r="E21" s="113">
        <v>6</v>
      </c>
      <c r="F21" s="113">
        <v>7</v>
      </c>
      <c r="G21" s="113">
        <v>13</v>
      </c>
      <c r="H21" s="113">
        <v>382</v>
      </c>
      <c r="I21" s="113">
        <v>136</v>
      </c>
      <c r="J21" s="113">
        <v>518</v>
      </c>
      <c r="K21" s="114">
        <v>34.533318999999999</v>
      </c>
    </row>
    <row r="22" spans="1:11" ht="17.25" x14ac:dyDescent="0.3">
      <c r="A22" s="11">
        <v>1</v>
      </c>
      <c r="B22" s="112" t="s">
        <v>578</v>
      </c>
      <c r="C22" s="113">
        <v>1</v>
      </c>
      <c r="D22" s="113">
        <v>0</v>
      </c>
      <c r="E22" s="113">
        <v>0</v>
      </c>
      <c r="F22" s="113">
        <v>1</v>
      </c>
      <c r="G22" s="113">
        <v>0</v>
      </c>
      <c r="H22" s="113">
        <v>13</v>
      </c>
      <c r="I22" s="113">
        <v>0</v>
      </c>
      <c r="J22" s="113">
        <v>13</v>
      </c>
      <c r="K22" s="114">
        <v>0.86666600000000005</v>
      </c>
    </row>
    <row r="23" spans="1:11" ht="17.25" x14ac:dyDescent="0.3">
      <c r="A23" s="11">
        <v>1</v>
      </c>
      <c r="B23" s="112" t="s">
        <v>579</v>
      </c>
      <c r="C23" s="113">
        <v>24</v>
      </c>
      <c r="D23" s="113">
        <v>16</v>
      </c>
      <c r="E23" s="113">
        <v>4</v>
      </c>
      <c r="F23" s="113">
        <v>3</v>
      </c>
      <c r="G23" s="113">
        <v>1</v>
      </c>
      <c r="H23" s="113">
        <v>254</v>
      </c>
      <c r="I23" s="113">
        <v>38</v>
      </c>
      <c r="J23" s="113">
        <v>292</v>
      </c>
      <c r="K23" s="114">
        <v>19.466660000000001</v>
      </c>
    </row>
    <row r="24" spans="1:11" ht="17.25" hidden="1" x14ac:dyDescent="0.3">
      <c r="A24" s="11"/>
      <c r="B24" s="115" t="s">
        <v>580</v>
      </c>
      <c r="C24" s="116">
        <f>SUM(C5:C23)</f>
        <v>554</v>
      </c>
      <c r="D24" s="116">
        <f t="shared" ref="D24:K24" si="0">SUM(D5:D23)</f>
        <v>297</v>
      </c>
      <c r="E24" s="116">
        <f t="shared" si="0"/>
        <v>63</v>
      </c>
      <c r="F24" s="116">
        <f t="shared" si="0"/>
        <v>120</v>
      </c>
      <c r="G24" s="116">
        <f t="shared" si="0"/>
        <v>74</v>
      </c>
      <c r="H24" s="116">
        <f t="shared" si="0"/>
        <v>5780</v>
      </c>
      <c r="I24" s="116">
        <f t="shared" si="0"/>
        <v>947</v>
      </c>
      <c r="J24" s="116">
        <f t="shared" si="0"/>
        <v>6727</v>
      </c>
      <c r="K24" s="117">
        <f t="shared" si="0"/>
        <v>448.46656100000001</v>
      </c>
    </row>
    <row r="25" spans="1:11" ht="17.25" hidden="1" x14ac:dyDescent="0.3">
      <c r="A25" s="11"/>
      <c r="B25" s="112"/>
      <c r="C25" s="113"/>
      <c r="D25" s="113"/>
      <c r="E25" s="113"/>
      <c r="F25" s="113"/>
      <c r="G25" s="113"/>
      <c r="H25" s="113"/>
      <c r="I25" s="113"/>
      <c r="J25" s="113"/>
      <c r="K25" s="114"/>
    </row>
    <row r="26" spans="1:11" ht="17.25" hidden="1" x14ac:dyDescent="0.3">
      <c r="A26" s="11"/>
      <c r="B26" s="118" t="s">
        <v>581</v>
      </c>
      <c r="C26" s="113">
        <v>3</v>
      </c>
      <c r="D26" s="113">
        <v>0</v>
      </c>
      <c r="E26" s="113">
        <v>0</v>
      </c>
      <c r="F26" s="113">
        <v>2</v>
      </c>
      <c r="G26" s="113">
        <v>1</v>
      </c>
      <c r="H26" s="113">
        <v>27</v>
      </c>
      <c r="I26" s="113">
        <v>3</v>
      </c>
      <c r="J26" s="113">
        <v>30</v>
      </c>
      <c r="K26" s="114">
        <v>2</v>
      </c>
    </row>
    <row r="27" spans="1:11" ht="17.25" hidden="1" x14ac:dyDescent="0.3">
      <c r="A27" s="11"/>
      <c r="B27" s="118" t="s">
        <v>582</v>
      </c>
      <c r="C27" s="113">
        <v>17</v>
      </c>
      <c r="D27" s="113">
        <v>11</v>
      </c>
      <c r="E27" s="113">
        <v>0</v>
      </c>
      <c r="F27" s="113">
        <v>5</v>
      </c>
      <c r="G27" s="113">
        <v>1</v>
      </c>
      <c r="H27" s="113">
        <v>222</v>
      </c>
      <c r="I27" s="113">
        <v>4</v>
      </c>
      <c r="J27" s="113">
        <v>226</v>
      </c>
      <c r="K27" s="114">
        <v>15.066662000000001</v>
      </c>
    </row>
    <row r="28" spans="1:11" ht="17.25" x14ac:dyDescent="0.3">
      <c r="A28" s="11">
        <v>1</v>
      </c>
      <c r="B28" s="112" t="s">
        <v>582</v>
      </c>
      <c r="C28" s="113">
        <f>SUM(C26:C27)</f>
        <v>20</v>
      </c>
      <c r="D28" s="113">
        <f t="shared" ref="D28:K28" si="1">SUM(D26:D27)</f>
        <v>11</v>
      </c>
      <c r="E28" s="113">
        <f t="shared" si="1"/>
        <v>0</v>
      </c>
      <c r="F28" s="113">
        <f t="shared" si="1"/>
        <v>7</v>
      </c>
      <c r="G28" s="113">
        <f t="shared" si="1"/>
        <v>2</v>
      </c>
      <c r="H28" s="113">
        <f t="shared" si="1"/>
        <v>249</v>
      </c>
      <c r="I28" s="113">
        <f t="shared" si="1"/>
        <v>7</v>
      </c>
      <c r="J28" s="113">
        <f t="shared" si="1"/>
        <v>256</v>
      </c>
      <c r="K28" s="114">
        <f t="shared" si="1"/>
        <v>17.066662000000001</v>
      </c>
    </row>
    <row r="29" spans="1:11" ht="17.25" hidden="1" x14ac:dyDescent="0.3">
      <c r="A29" s="11"/>
      <c r="B29" s="112"/>
      <c r="C29" s="113"/>
      <c r="D29" s="113"/>
      <c r="E29" s="113"/>
      <c r="F29" s="113"/>
      <c r="G29" s="113"/>
      <c r="H29" s="113"/>
      <c r="I29" s="113"/>
      <c r="J29" s="113"/>
      <c r="K29" s="114"/>
    </row>
    <row r="30" spans="1:11" ht="17.25" x14ac:dyDescent="0.3">
      <c r="A30" s="11">
        <v>1</v>
      </c>
      <c r="B30" s="112" t="s">
        <v>583</v>
      </c>
      <c r="C30" s="113">
        <v>35</v>
      </c>
      <c r="D30" s="113">
        <v>17</v>
      </c>
      <c r="E30" s="113">
        <v>2</v>
      </c>
      <c r="F30" s="113">
        <v>16</v>
      </c>
      <c r="G30" s="113">
        <v>0</v>
      </c>
      <c r="H30" s="113">
        <v>469</v>
      </c>
      <c r="I30" s="113">
        <v>12</v>
      </c>
      <c r="J30" s="113">
        <v>481</v>
      </c>
      <c r="K30" s="114">
        <v>32.066659999999999</v>
      </c>
    </row>
    <row r="31" spans="1:11" ht="17.25" x14ac:dyDescent="0.3">
      <c r="A31" s="11">
        <v>1</v>
      </c>
      <c r="B31" s="112" t="s">
        <v>584</v>
      </c>
      <c r="C31" s="113">
        <v>99</v>
      </c>
      <c r="D31" s="113">
        <v>29</v>
      </c>
      <c r="E31" s="113">
        <v>47</v>
      </c>
      <c r="F31" s="113">
        <v>1</v>
      </c>
      <c r="G31" s="113">
        <v>22</v>
      </c>
      <c r="H31" s="113">
        <v>371</v>
      </c>
      <c r="I31" s="113">
        <v>428</v>
      </c>
      <c r="J31" s="113">
        <v>799</v>
      </c>
      <c r="K31" s="114">
        <v>53.266658</v>
      </c>
    </row>
    <row r="32" spans="1:11" ht="17.25" x14ac:dyDescent="0.3">
      <c r="A32" s="11">
        <v>1</v>
      </c>
      <c r="B32" s="112" t="s">
        <v>585</v>
      </c>
      <c r="C32" s="113">
        <v>5</v>
      </c>
      <c r="D32" s="113">
        <v>1</v>
      </c>
      <c r="E32" s="113">
        <v>1</v>
      </c>
      <c r="F32" s="113">
        <v>1</v>
      </c>
      <c r="G32" s="113">
        <v>2</v>
      </c>
      <c r="H32" s="113">
        <v>29</v>
      </c>
      <c r="I32" s="113">
        <v>31</v>
      </c>
      <c r="J32" s="113">
        <v>60</v>
      </c>
      <c r="K32" s="114">
        <v>3.9999980000000002</v>
      </c>
    </row>
    <row r="33" spans="1:11" ht="17.25" x14ac:dyDescent="0.3">
      <c r="A33" s="11">
        <v>1</v>
      </c>
      <c r="B33" s="112" t="s">
        <v>586</v>
      </c>
      <c r="C33" s="113">
        <v>20</v>
      </c>
      <c r="D33" s="113">
        <v>4</v>
      </c>
      <c r="E33" s="113">
        <v>1</v>
      </c>
      <c r="F33" s="113">
        <v>5</v>
      </c>
      <c r="G33" s="113">
        <v>10</v>
      </c>
      <c r="H33" s="113">
        <v>130</v>
      </c>
      <c r="I33" s="113">
        <v>99</v>
      </c>
      <c r="J33" s="113">
        <v>229</v>
      </c>
      <c r="K33" s="114">
        <v>15.266655</v>
      </c>
    </row>
    <row r="34" spans="1:11" ht="17.25" x14ac:dyDescent="0.3">
      <c r="A34" s="11">
        <v>1</v>
      </c>
      <c r="B34" s="112" t="s">
        <v>587</v>
      </c>
      <c r="C34" s="113">
        <v>7</v>
      </c>
      <c r="D34" s="113">
        <v>1</v>
      </c>
      <c r="E34" s="113">
        <v>0</v>
      </c>
      <c r="F34" s="113">
        <v>0</v>
      </c>
      <c r="G34" s="113">
        <v>6</v>
      </c>
      <c r="H34" s="113">
        <v>12</v>
      </c>
      <c r="I34" s="113">
        <v>34.5</v>
      </c>
      <c r="J34" s="113">
        <v>46.5</v>
      </c>
      <c r="K34" s="114">
        <v>3.0999989999999999</v>
      </c>
    </row>
    <row r="35" spans="1:11" ht="17.25" x14ac:dyDescent="0.3">
      <c r="A35" s="11">
        <v>1</v>
      </c>
      <c r="B35" s="112" t="s">
        <v>588</v>
      </c>
      <c r="C35" s="113">
        <v>6</v>
      </c>
      <c r="D35" s="113">
        <v>5</v>
      </c>
      <c r="E35" s="113">
        <v>0</v>
      </c>
      <c r="F35" s="113">
        <v>0</v>
      </c>
      <c r="G35" s="113">
        <v>1</v>
      </c>
      <c r="H35" s="113">
        <v>75</v>
      </c>
      <c r="I35" s="113">
        <v>11</v>
      </c>
      <c r="J35" s="113">
        <v>86</v>
      </c>
      <c r="K35" s="114">
        <v>5.7333309999999997</v>
      </c>
    </row>
    <row r="36" spans="1:11" ht="17.25" x14ac:dyDescent="0.3">
      <c r="A36" s="11">
        <v>1</v>
      </c>
      <c r="B36" s="112" t="s">
        <v>589</v>
      </c>
      <c r="C36" s="113">
        <v>1</v>
      </c>
      <c r="D36" s="113">
        <v>1</v>
      </c>
      <c r="E36" s="113">
        <v>0</v>
      </c>
      <c r="F36" s="113">
        <v>0</v>
      </c>
      <c r="G36" s="113">
        <v>0</v>
      </c>
      <c r="H36" s="113">
        <v>15</v>
      </c>
      <c r="I36" s="113">
        <v>0</v>
      </c>
      <c r="J36" s="113">
        <v>15</v>
      </c>
      <c r="K36" s="114">
        <v>1</v>
      </c>
    </row>
    <row r="37" spans="1:11" ht="17.25" x14ac:dyDescent="0.3">
      <c r="A37" s="11">
        <v>1</v>
      </c>
      <c r="B37" s="112" t="s">
        <v>590</v>
      </c>
      <c r="C37" s="113">
        <v>1</v>
      </c>
      <c r="D37" s="113">
        <v>1</v>
      </c>
      <c r="E37" s="113">
        <v>0</v>
      </c>
      <c r="F37" s="113">
        <v>0</v>
      </c>
      <c r="G37" s="113">
        <v>0</v>
      </c>
      <c r="H37" s="113">
        <v>12</v>
      </c>
      <c r="I37" s="113">
        <v>0</v>
      </c>
      <c r="J37" s="113">
        <v>12</v>
      </c>
      <c r="K37" s="114">
        <v>0.8</v>
      </c>
    </row>
    <row r="38" spans="1:11" ht="17.25" hidden="1" x14ac:dyDescent="0.3">
      <c r="A38" s="11"/>
      <c r="B38" s="115" t="s">
        <v>580</v>
      </c>
      <c r="C38" s="116">
        <f>SUM(C30:C37)</f>
        <v>174</v>
      </c>
      <c r="D38" s="116">
        <f t="shared" ref="D38:K38" si="2">SUM(D30:D37)</f>
        <v>59</v>
      </c>
      <c r="E38" s="116">
        <f t="shared" si="2"/>
        <v>51</v>
      </c>
      <c r="F38" s="116">
        <f t="shared" si="2"/>
        <v>23</v>
      </c>
      <c r="G38" s="116">
        <f t="shared" si="2"/>
        <v>41</v>
      </c>
      <c r="H38" s="116">
        <f t="shared" si="2"/>
        <v>1113</v>
      </c>
      <c r="I38" s="116">
        <f t="shared" si="2"/>
        <v>615.5</v>
      </c>
      <c r="J38" s="116">
        <f t="shared" si="2"/>
        <v>1728.5</v>
      </c>
      <c r="K38" s="117">
        <f t="shared" si="2"/>
        <v>115.233301</v>
      </c>
    </row>
    <row r="39" spans="1:11" ht="17.25" hidden="1" x14ac:dyDescent="0.3">
      <c r="A39" s="11"/>
      <c r="B39" s="112"/>
      <c r="C39" s="113"/>
      <c r="D39" s="113"/>
      <c r="E39" s="113"/>
      <c r="F39" s="113"/>
      <c r="G39" s="113"/>
      <c r="H39" s="113"/>
      <c r="I39" s="113"/>
      <c r="J39" s="113"/>
      <c r="K39" s="114"/>
    </row>
    <row r="40" spans="1:11" ht="17.25" hidden="1" x14ac:dyDescent="0.3">
      <c r="A40" s="11"/>
      <c r="B40" s="118" t="s">
        <v>591</v>
      </c>
      <c r="C40" s="113">
        <v>6</v>
      </c>
      <c r="D40" s="113">
        <v>3</v>
      </c>
      <c r="E40" s="113">
        <v>1</v>
      </c>
      <c r="F40" s="113">
        <v>1</v>
      </c>
      <c r="G40" s="113">
        <v>1</v>
      </c>
      <c r="H40" s="113">
        <v>52</v>
      </c>
      <c r="I40" s="113">
        <v>12</v>
      </c>
      <c r="J40" s="113">
        <v>64</v>
      </c>
      <c r="K40" s="114">
        <v>4.2666659999999998</v>
      </c>
    </row>
    <row r="41" spans="1:11" ht="17.25" hidden="1" x14ac:dyDescent="0.3">
      <c r="A41" s="11"/>
      <c r="B41" s="118" t="s">
        <v>592</v>
      </c>
      <c r="C41" s="113">
        <v>7</v>
      </c>
      <c r="D41" s="113">
        <v>2</v>
      </c>
      <c r="E41" s="113">
        <v>1</v>
      </c>
      <c r="F41" s="113">
        <v>4</v>
      </c>
      <c r="G41" s="113">
        <v>0</v>
      </c>
      <c r="H41" s="113">
        <v>81</v>
      </c>
      <c r="I41" s="113">
        <v>9</v>
      </c>
      <c r="J41" s="113">
        <v>90</v>
      </c>
      <c r="K41" s="114">
        <v>6</v>
      </c>
    </row>
    <row r="42" spans="1:11" ht="17.25" x14ac:dyDescent="0.3">
      <c r="A42" s="11">
        <v>1</v>
      </c>
      <c r="B42" s="112" t="s">
        <v>592</v>
      </c>
      <c r="C42" s="113">
        <f>SUM(C40:C41)</f>
        <v>13</v>
      </c>
      <c r="D42" s="113">
        <f t="shared" ref="D42:K42" si="3">SUM(D40:D41)</f>
        <v>5</v>
      </c>
      <c r="E42" s="113">
        <f t="shared" si="3"/>
        <v>2</v>
      </c>
      <c r="F42" s="113">
        <f t="shared" si="3"/>
        <v>5</v>
      </c>
      <c r="G42" s="113">
        <f t="shared" si="3"/>
        <v>1</v>
      </c>
      <c r="H42" s="113">
        <f t="shared" si="3"/>
        <v>133</v>
      </c>
      <c r="I42" s="113">
        <f t="shared" si="3"/>
        <v>21</v>
      </c>
      <c r="J42" s="113">
        <f t="shared" si="3"/>
        <v>154</v>
      </c>
      <c r="K42" s="114">
        <f t="shared" si="3"/>
        <v>10.266666000000001</v>
      </c>
    </row>
    <row r="43" spans="1:11" ht="17.25" hidden="1" x14ac:dyDescent="0.3">
      <c r="A43" s="11"/>
      <c r="B43" s="112"/>
      <c r="C43" s="113"/>
      <c r="D43" s="113"/>
      <c r="E43" s="113"/>
      <c r="F43" s="113"/>
      <c r="G43" s="113"/>
      <c r="H43" s="113"/>
      <c r="I43" s="113"/>
      <c r="J43" s="113"/>
      <c r="K43" s="114"/>
    </row>
    <row r="44" spans="1:11" ht="17.25" x14ac:dyDescent="0.3">
      <c r="A44" s="11">
        <v>1</v>
      </c>
      <c r="B44" s="112" t="s">
        <v>593</v>
      </c>
      <c r="C44" s="113">
        <v>62</v>
      </c>
      <c r="D44" s="113">
        <v>21</v>
      </c>
      <c r="E44" s="113">
        <v>10</v>
      </c>
      <c r="F44" s="113">
        <v>20</v>
      </c>
      <c r="G44" s="113">
        <v>11</v>
      </c>
      <c r="H44" s="113">
        <v>574</v>
      </c>
      <c r="I44" s="113">
        <v>168</v>
      </c>
      <c r="J44" s="113">
        <v>742</v>
      </c>
      <c r="K44" s="114">
        <v>49.466656</v>
      </c>
    </row>
    <row r="45" spans="1:11" ht="17.25" x14ac:dyDescent="0.3">
      <c r="A45" s="11">
        <v>1</v>
      </c>
      <c r="B45" s="112" t="s">
        <v>594</v>
      </c>
      <c r="C45" s="113">
        <v>412</v>
      </c>
      <c r="D45" s="113">
        <v>165</v>
      </c>
      <c r="E45" s="113">
        <v>124</v>
      </c>
      <c r="F45" s="113">
        <v>51</v>
      </c>
      <c r="G45" s="113">
        <v>72</v>
      </c>
      <c r="H45" s="113">
        <v>2918</v>
      </c>
      <c r="I45" s="113">
        <v>1393</v>
      </c>
      <c r="J45" s="113">
        <v>4311</v>
      </c>
      <c r="K45" s="114">
        <v>287.39986800000003</v>
      </c>
    </row>
    <row r="46" spans="1:11" ht="17.25" x14ac:dyDescent="0.3">
      <c r="A46" s="11">
        <v>1</v>
      </c>
      <c r="B46" s="112" t="s">
        <v>595</v>
      </c>
      <c r="C46" s="113">
        <v>37</v>
      </c>
      <c r="D46" s="113">
        <v>10</v>
      </c>
      <c r="E46" s="113">
        <v>2</v>
      </c>
      <c r="F46" s="113">
        <v>9</v>
      </c>
      <c r="G46" s="113">
        <v>16</v>
      </c>
      <c r="H46" s="113">
        <v>274</v>
      </c>
      <c r="I46" s="113">
        <v>145</v>
      </c>
      <c r="J46" s="113">
        <v>419</v>
      </c>
      <c r="K46" s="114">
        <v>27.933322</v>
      </c>
    </row>
    <row r="47" spans="1:11" ht="17.25" x14ac:dyDescent="0.3">
      <c r="A47" s="11">
        <v>1</v>
      </c>
      <c r="B47" s="112" t="s">
        <v>596</v>
      </c>
      <c r="C47" s="113">
        <v>28</v>
      </c>
      <c r="D47" s="113">
        <v>11</v>
      </c>
      <c r="E47" s="113">
        <v>4</v>
      </c>
      <c r="F47" s="113">
        <v>3</v>
      </c>
      <c r="G47" s="113">
        <v>10</v>
      </c>
      <c r="H47" s="113">
        <v>198</v>
      </c>
      <c r="I47" s="113">
        <v>126</v>
      </c>
      <c r="J47" s="113">
        <v>324</v>
      </c>
      <c r="K47" s="114">
        <v>21.599995</v>
      </c>
    </row>
    <row r="48" spans="1:11" ht="17.25" x14ac:dyDescent="0.3">
      <c r="A48" s="11">
        <v>1</v>
      </c>
      <c r="B48" s="112" t="s">
        <v>597</v>
      </c>
      <c r="C48" s="113">
        <v>14</v>
      </c>
      <c r="D48" s="113">
        <v>4</v>
      </c>
      <c r="E48" s="113">
        <v>2</v>
      </c>
      <c r="F48" s="113">
        <v>3</v>
      </c>
      <c r="G48" s="113">
        <v>5</v>
      </c>
      <c r="H48" s="113">
        <v>101</v>
      </c>
      <c r="I48" s="113">
        <v>47</v>
      </c>
      <c r="J48" s="113">
        <v>148</v>
      </c>
      <c r="K48" s="114">
        <v>9.8666630000000008</v>
      </c>
    </row>
    <row r="49" spans="1:11" ht="17.25" hidden="1" x14ac:dyDescent="0.3">
      <c r="A49" s="11"/>
      <c r="B49" s="115" t="s">
        <v>580</v>
      </c>
      <c r="C49" s="116">
        <f>SUM(C44:C48)</f>
        <v>553</v>
      </c>
      <c r="D49" s="116">
        <f t="shared" ref="D49:K49" si="4">SUM(D44:D48)</f>
        <v>211</v>
      </c>
      <c r="E49" s="116">
        <f t="shared" si="4"/>
        <v>142</v>
      </c>
      <c r="F49" s="116">
        <f t="shared" si="4"/>
        <v>86</v>
      </c>
      <c r="G49" s="116">
        <f t="shared" si="4"/>
        <v>114</v>
      </c>
      <c r="H49" s="116">
        <f t="shared" si="4"/>
        <v>4065</v>
      </c>
      <c r="I49" s="116">
        <f t="shared" si="4"/>
        <v>1879</v>
      </c>
      <c r="J49" s="116">
        <f t="shared" si="4"/>
        <v>5944</v>
      </c>
      <c r="K49" s="116">
        <f t="shared" si="4"/>
        <v>396.266504</v>
      </c>
    </row>
    <row r="50" spans="1:11" ht="17.25" hidden="1" x14ac:dyDescent="0.3">
      <c r="A50" s="11"/>
      <c r="B50" s="112"/>
      <c r="C50" s="113"/>
      <c r="D50" s="113"/>
      <c r="E50" s="113"/>
      <c r="F50" s="113"/>
      <c r="G50" s="113"/>
      <c r="H50" s="113"/>
      <c r="I50" s="113"/>
      <c r="J50" s="113"/>
      <c r="K50" s="114"/>
    </row>
    <row r="51" spans="1:11" ht="17.25" hidden="1" x14ac:dyDescent="0.3">
      <c r="A51" s="11"/>
      <c r="B51" s="118" t="s">
        <v>598</v>
      </c>
      <c r="C51" s="113">
        <v>14</v>
      </c>
      <c r="D51" s="113">
        <v>1</v>
      </c>
      <c r="E51" s="113">
        <v>0</v>
      </c>
      <c r="F51" s="113">
        <v>7</v>
      </c>
      <c r="G51" s="113">
        <v>6</v>
      </c>
      <c r="H51" s="113">
        <v>111</v>
      </c>
      <c r="I51" s="113">
        <v>44</v>
      </c>
      <c r="J51" s="113">
        <v>155</v>
      </c>
      <c r="K51" s="114">
        <v>10.333329000000001</v>
      </c>
    </row>
    <row r="52" spans="1:11" ht="17.25" hidden="1" x14ac:dyDescent="0.3">
      <c r="A52" s="11"/>
      <c r="B52" s="118" t="s">
        <v>599</v>
      </c>
      <c r="C52" s="113">
        <v>2</v>
      </c>
      <c r="D52" s="113">
        <v>0</v>
      </c>
      <c r="E52" s="113">
        <v>1</v>
      </c>
      <c r="F52" s="113">
        <v>1</v>
      </c>
      <c r="G52" s="113">
        <v>0</v>
      </c>
      <c r="H52" s="113">
        <v>12</v>
      </c>
      <c r="I52" s="113">
        <v>3</v>
      </c>
      <c r="J52" s="113">
        <v>15</v>
      </c>
      <c r="K52" s="114">
        <v>1</v>
      </c>
    </row>
    <row r="53" spans="1:11" ht="17.25" x14ac:dyDescent="0.3">
      <c r="A53" s="11">
        <v>1</v>
      </c>
      <c r="B53" s="112" t="s">
        <v>599</v>
      </c>
      <c r="C53" s="113">
        <f>SUM(C51:C52)</f>
        <v>16</v>
      </c>
      <c r="D53" s="113">
        <f t="shared" ref="D53:K53" si="5">SUM(D51:D52)</f>
        <v>1</v>
      </c>
      <c r="E53" s="113">
        <f t="shared" si="5"/>
        <v>1</v>
      </c>
      <c r="F53" s="113">
        <f t="shared" si="5"/>
        <v>8</v>
      </c>
      <c r="G53" s="113">
        <f t="shared" si="5"/>
        <v>6</v>
      </c>
      <c r="H53" s="113">
        <f t="shared" si="5"/>
        <v>123</v>
      </c>
      <c r="I53" s="113">
        <f t="shared" si="5"/>
        <v>47</v>
      </c>
      <c r="J53" s="113">
        <f t="shared" si="5"/>
        <v>170</v>
      </c>
      <c r="K53" s="114">
        <f t="shared" si="5"/>
        <v>11.333329000000001</v>
      </c>
    </row>
    <row r="54" spans="1:11" ht="17.25" hidden="1" x14ac:dyDescent="0.3">
      <c r="A54" s="11"/>
      <c r="B54" s="112"/>
      <c r="C54" s="113"/>
      <c r="D54" s="113"/>
      <c r="E54" s="113"/>
      <c r="F54" s="113"/>
      <c r="G54" s="113"/>
      <c r="H54" s="113"/>
      <c r="I54" s="113"/>
      <c r="J54" s="113"/>
      <c r="K54" s="114"/>
    </row>
    <row r="55" spans="1:11" ht="17.25" x14ac:dyDescent="0.3">
      <c r="A55" s="11">
        <v>1</v>
      </c>
      <c r="B55" s="112" t="s">
        <v>600</v>
      </c>
      <c r="C55" s="113">
        <v>2</v>
      </c>
      <c r="D55" s="113">
        <v>2</v>
      </c>
      <c r="E55" s="113">
        <v>0</v>
      </c>
      <c r="F55" s="113">
        <v>0</v>
      </c>
      <c r="G55" s="113">
        <v>0</v>
      </c>
      <c r="H55" s="113">
        <v>28</v>
      </c>
      <c r="I55" s="113">
        <v>0</v>
      </c>
      <c r="J55" s="113">
        <v>28</v>
      </c>
      <c r="K55" s="114">
        <v>1.8666659999999999</v>
      </c>
    </row>
    <row r="56" spans="1:11" ht="17.25" x14ac:dyDescent="0.3">
      <c r="A56" s="11">
        <v>1</v>
      </c>
      <c r="B56" s="112" t="s">
        <v>601</v>
      </c>
      <c r="C56" s="113">
        <v>34</v>
      </c>
      <c r="D56" s="113">
        <v>12</v>
      </c>
      <c r="E56" s="113">
        <v>0</v>
      </c>
      <c r="F56" s="113">
        <v>22</v>
      </c>
      <c r="G56" s="113">
        <v>0</v>
      </c>
      <c r="H56" s="113">
        <v>435</v>
      </c>
      <c r="I56" s="113">
        <v>0</v>
      </c>
      <c r="J56" s="113">
        <v>435</v>
      </c>
      <c r="K56" s="114">
        <v>28.999988999999999</v>
      </c>
    </row>
    <row r="57" spans="1:11" ht="17.25" x14ac:dyDescent="0.3">
      <c r="A57" s="11">
        <v>1</v>
      </c>
      <c r="B57" s="112" t="s">
        <v>602</v>
      </c>
      <c r="C57" s="113">
        <v>100</v>
      </c>
      <c r="D57" s="113">
        <v>14</v>
      </c>
      <c r="E57" s="113">
        <v>0</v>
      </c>
      <c r="F57" s="113">
        <v>25</v>
      </c>
      <c r="G57" s="113">
        <v>61</v>
      </c>
      <c r="H57" s="113">
        <v>472</v>
      </c>
      <c r="I57" s="113">
        <v>519</v>
      </c>
      <c r="J57" s="113">
        <v>991</v>
      </c>
      <c r="K57" s="114">
        <v>66.066654</v>
      </c>
    </row>
    <row r="58" spans="1:11" ht="17.25" x14ac:dyDescent="0.3">
      <c r="A58" s="11">
        <v>1</v>
      </c>
      <c r="B58" s="112" t="s">
        <v>603</v>
      </c>
      <c r="C58" s="113">
        <v>1</v>
      </c>
      <c r="D58" s="113">
        <v>0</v>
      </c>
      <c r="E58" s="113">
        <v>0</v>
      </c>
      <c r="F58" s="113">
        <v>0</v>
      </c>
      <c r="G58" s="113">
        <v>1</v>
      </c>
      <c r="H58" s="113">
        <v>0</v>
      </c>
      <c r="I58" s="113">
        <v>1.5</v>
      </c>
      <c r="J58" s="113">
        <v>1.5</v>
      </c>
      <c r="K58" s="114">
        <v>0.1</v>
      </c>
    </row>
    <row r="59" spans="1:11" ht="17.25" x14ac:dyDescent="0.3">
      <c r="A59" s="11">
        <v>1</v>
      </c>
      <c r="B59" s="112" t="s">
        <v>604</v>
      </c>
      <c r="C59" s="113">
        <v>1</v>
      </c>
      <c r="D59" s="113">
        <v>0</v>
      </c>
      <c r="E59" s="113">
        <v>0</v>
      </c>
      <c r="F59" s="113">
        <v>0</v>
      </c>
      <c r="G59" s="113">
        <v>1</v>
      </c>
      <c r="H59" s="113">
        <v>0</v>
      </c>
      <c r="I59" s="113">
        <v>9</v>
      </c>
      <c r="J59" s="113">
        <v>9</v>
      </c>
      <c r="K59" s="114">
        <v>0.6</v>
      </c>
    </row>
    <row r="60" spans="1:11" ht="17.25" x14ac:dyDescent="0.3">
      <c r="A60" s="11">
        <v>1</v>
      </c>
      <c r="B60" s="112" t="s">
        <v>605</v>
      </c>
      <c r="C60" s="113">
        <v>24</v>
      </c>
      <c r="D60" s="113">
        <v>19</v>
      </c>
      <c r="E60" s="113">
        <v>4</v>
      </c>
      <c r="F60" s="113">
        <v>1</v>
      </c>
      <c r="G60" s="113">
        <v>0</v>
      </c>
      <c r="H60" s="113">
        <v>334</v>
      </c>
      <c r="I60" s="113">
        <v>30</v>
      </c>
      <c r="J60" s="113">
        <v>364</v>
      </c>
      <c r="K60" s="114">
        <v>24.266659000000001</v>
      </c>
    </row>
    <row r="61" spans="1:11" ht="17.25" x14ac:dyDescent="0.3">
      <c r="A61" s="11">
        <v>1</v>
      </c>
      <c r="B61" s="112" t="s">
        <v>606</v>
      </c>
      <c r="C61" s="113">
        <v>17</v>
      </c>
      <c r="D61" s="113">
        <v>14</v>
      </c>
      <c r="E61" s="113">
        <v>0</v>
      </c>
      <c r="F61" s="113">
        <v>1</v>
      </c>
      <c r="G61" s="113">
        <v>2</v>
      </c>
      <c r="H61" s="113">
        <v>218</v>
      </c>
      <c r="I61" s="113">
        <v>12</v>
      </c>
      <c r="J61" s="113">
        <v>230</v>
      </c>
      <c r="K61" s="114">
        <v>15.333332</v>
      </c>
    </row>
    <row r="62" spans="1:11" ht="17.25" x14ac:dyDescent="0.3">
      <c r="A62" s="11">
        <v>1</v>
      </c>
      <c r="B62" s="112" t="s">
        <v>607</v>
      </c>
      <c r="C62" s="113">
        <v>3</v>
      </c>
      <c r="D62" s="113">
        <v>2</v>
      </c>
      <c r="E62" s="113">
        <v>0</v>
      </c>
      <c r="F62" s="113">
        <v>1</v>
      </c>
      <c r="G62" s="113">
        <v>0</v>
      </c>
      <c r="H62" s="113">
        <v>52</v>
      </c>
      <c r="I62" s="113">
        <v>0</v>
      </c>
      <c r="J62" s="113">
        <v>52</v>
      </c>
      <c r="K62" s="114">
        <v>3.466666</v>
      </c>
    </row>
    <row r="63" spans="1:11" ht="17.25" x14ac:dyDescent="0.3">
      <c r="A63" s="11">
        <v>1</v>
      </c>
      <c r="B63" s="112" t="s">
        <v>608</v>
      </c>
      <c r="C63" s="113">
        <v>25</v>
      </c>
      <c r="D63" s="113">
        <v>11</v>
      </c>
      <c r="E63" s="113">
        <v>1</v>
      </c>
      <c r="F63" s="113">
        <v>9</v>
      </c>
      <c r="G63" s="113">
        <v>4</v>
      </c>
      <c r="H63" s="113">
        <v>293</v>
      </c>
      <c r="I63" s="113">
        <v>50</v>
      </c>
      <c r="J63" s="113">
        <v>343</v>
      </c>
      <c r="K63" s="114">
        <v>22.866652999999999</v>
      </c>
    </row>
    <row r="64" spans="1:11" ht="17.25" x14ac:dyDescent="0.3">
      <c r="A64" s="11">
        <v>1</v>
      </c>
      <c r="B64" s="112" t="s">
        <v>609</v>
      </c>
      <c r="C64" s="113">
        <v>12</v>
      </c>
      <c r="D64" s="113">
        <v>3</v>
      </c>
      <c r="E64" s="113">
        <v>0</v>
      </c>
      <c r="F64" s="113">
        <v>4</v>
      </c>
      <c r="G64" s="113">
        <v>5</v>
      </c>
      <c r="H64" s="113">
        <v>103</v>
      </c>
      <c r="I64" s="113">
        <v>27</v>
      </c>
      <c r="J64" s="113">
        <v>130</v>
      </c>
      <c r="K64" s="114">
        <v>8.6666659999999993</v>
      </c>
    </row>
    <row r="65" spans="1:11" ht="17.25" x14ac:dyDescent="0.3">
      <c r="A65" s="11">
        <v>1</v>
      </c>
      <c r="B65" s="112" t="s">
        <v>610</v>
      </c>
      <c r="C65" s="113">
        <v>15</v>
      </c>
      <c r="D65" s="113">
        <v>1</v>
      </c>
      <c r="E65" s="113">
        <v>1</v>
      </c>
      <c r="F65" s="113">
        <v>10</v>
      </c>
      <c r="G65" s="113">
        <v>3</v>
      </c>
      <c r="H65" s="113">
        <v>173</v>
      </c>
      <c r="I65" s="113">
        <v>21</v>
      </c>
      <c r="J65" s="113">
        <v>194</v>
      </c>
      <c r="K65" s="114">
        <v>12.933324000000001</v>
      </c>
    </row>
    <row r="66" spans="1:11" ht="17.25" x14ac:dyDescent="0.3">
      <c r="A66" s="11">
        <v>1</v>
      </c>
      <c r="B66" s="112" t="s">
        <v>611</v>
      </c>
      <c r="C66" s="113">
        <v>1</v>
      </c>
      <c r="D66" s="113">
        <v>0</v>
      </c>
      <c r="E66" s="113">
        <v>0</v>
      </c>
      <c r="F66" s="113">
        <v>0</v>
      </c>
      <c r="G66" s="113">
        <v>1</v>
      </c>
      <c r="H66" s="113">
        <v>0</v>
      </c>
      <c r="I66" s="113">
        <v>6</v>
      </c>
      <c r="J66" s="113">
        <v>6</v>
      </c>
      <c r="K66" s="114">
        <v>0.4</v>
      </c>
    </row>
    <row r="67" spans="1:11" ht="17.25" x14ac:dyDescent="0.3">
      <c r="A67" s="11">
        <v>1</v>
      </c>
      <c r="B67" s="112" t="s">
        <v>612</v>
      </c>
      <c r="C67" s="113">
        <v>14</v>
      </c>
      <c r="D67" s="113">
        <v>1</v>
      </c>
      <c r="E67" s="113">
        <v>0</v>
      </c>
      <c r="F67" s="113">
        <v>11</v>
      </c>
      <c r="G67" s="113">
        <v>2</v>
      </c>
      <c r="H67" s="113">
        <v>195</v>
      </c>
      <c r="I67" s="113">
        <v>22</v>
      </c>
      <c r="J67" s="113">
        <v>217</v>
      </c>
      <c r="K67" s="114">
        <v>14.466661999999999</v>
      </c>
    </row>
    <row r="68" spans="1:11" ht="17.25" hidden="1" x14ac:dyDescent="0.3">
      <c r="A68" s="11"/>
      <c r="B68" s="115" t="s">
        <v>580</v>
      </c>
      <c r="C68" s="116">
        <f>SUM(C55:C67)</f>
        <v>249</v>
      </c>
      <c r="D68" s="116">
        <f t="shared" ref="D68:K68" si="6">SUM(D55:D67)</f>
        <v>79</v>
      </c>
      <c r="E68" s="116">
        <f t="shared" si="6"/>
        <v>6</v>
      </c>
      <c r="F68" s="116">
        <f t="shared" si="6"/>
        <v>84</v>
      </c>
      <c r="G68" s="116">
        <f t="shared" si="6"/>
        <v>80</v>
      </c>
      <c r="H68" s="116">
        <f t="shared" si="6"/>
        <v>2303</v>
      </c>
      <c r="I68" s="116">
        <f t="shared" si="6"/>
        <v>697.5</v>
      </c>
      <c r="J68" s="116">
        <f t="shared" si="6"/>
        <v>3000.5</v>
      </c>
      <c r="K68" s="117">
        <f t="shared" si="6"/>
        <v>200.03327100000001</v>
      </c>
    </row>
    <row r="69" spans="1:11" ht="17.25" hidden="1" x14ac:dyDescent="0.3">
      <c r="A69" s="11"/>
      <c r="B69" s="112"/>
      <c r="C69" s="113"/>
      <c r="D69" s="113"/>
      <c r="E69" s="113"/>
      <c r="F69" s="113"/>
      <c r="G69" s="113"/>
      <c r="H69" s="113"/>
      <c r="I69" s="113"/>
      <c r="J69" s="113"/>
      <c r="K69" s="114"/>
    </row>
    <row r="70" spans="1:11" ht="17.25" x14ac:dyDescent="0.3">
      <c r="A70" s="11"/>
      <c r="B70" s="119" t="s">
        <v>613</v>
      </c>
      <c r="C70" s="120">
        <f>SUM(C24+C28+C38+C42+C49+C53+C68)</f>
        <v>1579</v>
      </c>
      <c r="D70" s="120">
        <f t="shared" ref="D70:K70" si="7">SUM(D24+D28+D38+D42+D49+D53+D68)</f>
        <v>663</v>
      </c>
      <c r="E70" s="120">
        <f t="shared" si="7"/>
        <v>265</v>
      </c>
      <c r="F70" s="120">
        <f t="shared" si="7"/>
        <v>333</v>
      </c>
      <c r="G70" s="120">
        <f t="shared" si="7"/>
        <v>318</v>
      </c>
      <c r="H70" s="120">
        <f t="shared" si="7"/>
        <v>13766</v>
      </c>
      <c r="I70" s="120">
        <f t="shared" si="7"/>
        <v>4214</v>
      </c>
      <c r="J70" s="120">
        <f t="shared" si="7"/>
        <v>17980</v>
      </c>
      <c r="K70" s="121">
        <f t="shared" si="7"/>
        <v>1198.6662940000001</v>
      </c>
    </row>
    <row r="71" spans="1:11" ht="12" hidden="1" customHeight="1" x14ac:dyDescent="0.3">
      <c r="A71" s="11"/>
      <c r="B71" s="112"/>
      <c r="C71" s="113"/>
      <c r="D71" s="113"/>
      <c r="E71" s="113"/>
      <c r="F71" s="113"/>
      <c r="G71" s="113"/>
      <c r="H71" s="113"/>
      <c r="I71" s="113"/>
      <c r="J71" s="113"/>
      <c r="K71" s="114"/>
    </row>
    <row r="72" spans="1:11" ht="17.25" x14ac:dyDescent="0.3">
      <c r="A72" s="11">
        <v>2</v>
      </c>
      <c r="B72" s="112" t="s">
        <v>614</v>
      </c>
      <c r="C72" s="113">
        <v>599</v>
      </c>
      <c r="D72" s="113">
        <v>14</v>
      </c>
      <c r="E72" s="113">
        <v>585</v>
      </c>
      <c r="F72" s="113">
        <v>0</v>
      </c>
      <c r="G72" s="113">
        <v>0</v>
      </c>
      <c r="H72" s="113">
        <v>177</v>
      </c>
      <c r="I72" s="113">
        <v>2785.5</v>
      </c>
      <c r="J72" s="113">
        <v>2962.5</v>
      </c>
      <c r="K72" s="114">
        <v>197.49993000000001</v>
      </c>
    </row>
    <row r="73" spans="1:11" ht="17.25" x14ac:dyDescent="0.3">
      <c r="A73" s="11">
        <v>2</v>
      </c>
      <c r="B73" s="112" t="s">
        <v>615</v>
      </c>
      <c r="C73" s="113">
        <v>279</v>
      </c>
      <c r="D73" s="113">
        <v>7</v>
      </c>
      <c r="E73" s="113">
        <v>226</v>
      </c>
      <c r="F73" s="113">
        <v>1</v>
      </c>
      <c r="G73" s="113">
        <v>45</v>
      </c>
      <c r="H73" s="113">
        <v>108</v>
      </c>
      <c r="I73" s="113">
        <v>1327.5</v>
      </c>
      <c r="J73" s="113">
        <v>1435.5</v>
      </c>
      <c r="K73" s="114">
        <v>95.699932000000004</v>
      </c>
    </row>
    <row r="74" spans="1:11" ht="17.25" x14ac:dyDescent="0.3">
      <c r="A74" s="11"/>
      <c r="B74" s="122" t="s">
        <v>616</v>
      </c>
      <c r="C74" s="123">
        <f>SUM(C72:C73)</f>
        <v>878</v>
      </c>
      <c r="D74" s="123">
        <f t="shared" ref="D74:K74" si="8">SUM(D72:D73)</f>
        <v>21</v>
      </c>
      <c r="E74" s="123">
        <f t="shared" si="8"/>
        <v>811</v>
      </c>
      <c r="F74" s="123">
        <f t="shared" si="8"/>
        <v>1</v>
      </c>
      <c r="G74" s="123">
        <f t="shared" si="8"/>
        <v>45</v>
      </c>
      <c r="H74" s="123">
        <f t="shared" si="8"/>
        <v>285</v>
      </c>
      <c r="I74" s="123">
        <f t="shared" si="8"/>
        <v>4113</v>
      </c>
      <c r="J74" s="123">
        <f t="shared" si="8"/>
        <v>4398</v>
      </c>
      <c r="K74" s="124">
        <f t="shared" si="8"/>
        <v>293.199862</v>
      </c>
    </row>
    <row r="75" spans="1:11" ht="12" hidden="1" customHeight="1" x14ac:dyDescent="0.3">
      <c r="A75" s="11"/>
      <c r="B75" s="112"/>
      <c r="C75" s="113"/>
      <c r="D75" s="113"/>
      <c r="E75" s="113"/>
      <c r="F75" s="113"/>
      <c r="G75" s="113"/>
      <c r="H75" s="113"/>
      <c r="I75" s="113"/>
      <c r="J75" s="113"/>
      <c r="K75" s="114"/>
    </row>
    <row r="76" spans="1:11" ht="17.25" hidden="1" x14ac:dyDescent="0.3">
      <c r="A76" s="11"/>
      <c r="B76" s="125" t="s">
        <v>617</v>
      </c>
      <c r="C76" s="126">
        <f>C70+C74</f>
        <v>2457</v>
      </c>
      <c r="D76" s="126">
        <f t="shared" ref="D76:K76" si="9">D70+D74</f>
        <v>684</v>
      </c>
      <c r="E76" s="126">
        <f t="shared" si="9"/>
        <v>1076</v>
      </c>
      <c r="F76" s="126">
        <f t="shared" si="9"/>
        <v>334</v>
      </c>
      <c r="G76" s="126">
        <f t="shared" si="9"/>
        <v>363</v>
      </c>
      <c r="H76" s="126">
        <f t="shared" si="9"/>
        <v>14051</v>
      </c>
      <c r="I76" s="126">
        <f t="shared" si="9"/>
        <v>8327</v>
      </c>
      <c r="J76" s="126">
        <f t="shared" si="9"/>
        <v>22378</v>
      </c>
      <c r="K76" s="126">
        <f t="shared" si="9"/>
        <v>1491.866156</v>
      </c>
    </row>
    <row r="77" spans="1:11" ht="17.25" hidden="1" x14ac:dyDescent="0.3">
      <c r="A77" s="11"/>
      <c r="B77" s="112"/>
      <c r="C77" s="113"/>
      <c r="D77" s="113"/>
      <c r="E77" s="113"/>
      <c r="F77" s="113"/>
      <c r="G77" s="113"/>
      <c r="H77" s="113"/>
      <c r="I77" s="113"/>
      <c r="J77" s="113"/>
      <c r="K77" s="114"/>
    </row>
    <row r="78" spans="1:11" ht="17.25" x14ac:dyDescent="0.3">
      <c r="A78" s="11">
        <v>3</v>
      </c>
      <c r="B78" s="127" t="s">
        <v>618</v>
      </c>
      <c r="C78" s="128">
        <v>2457</v>
      </c>
      <c r="D78" s="128">
        <v>684</v>
      </c>
      <c r="E78" s="128">
        <v>1076</v>
      </c>
      <c r="F78" s="128">
        <v>334</v>
      </c>
      <c r="G78" s="128">
        <v>363</v>
      </c>
      <c r="H78" s="128">
        <v>14051</v>
      </c>
      <c r="I78" s="128">
        <v>8327</v>
      </c>
      <c r="J78" s="128">
        <v>22378</v>
      </c>
      <c r="K78" s="128">
        <v>1491.866156</v>
      </c>
    </row>
    <row r="79" spans="1:11" ht="20.100000000000001" customHeight="1" x14ac:dyDescent="0.25">
      <c r="A79" s="147" t="s">
        <v>619</v>
      </c>
      <c r="B79" s="147"/>
      <c r="C79" s="147"/>
      <c r="D79" s="147"/>
      <c r="E79" s="147"/>
    </row>
  </sheetData>
  <mergeCells count="3">
    <mergeCell ref="A1:K1"/>
    <mergeCell ref="A2:K2"/>
    <mergeCell ref="A79:E7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37" workbookViewId="0">
      <selection activeCell="L9" sqref="L9"/>
    </sheetView>
  </sheetViews>
  <sheetFormatPr defaultRowHeight="15" x14ac:dyDescent="0.25"/>
  <cols>
    <col min="1" max="1" width="4.7109375" customWidth="1"/>
    <col min="2" max="2" width="49.7109375" customWidth="1"/>
    <col min="3" max="3" width="10.7109375" customWidth="1"/>
    <col min="4" max="5" width="9.7109375" customWidth="1"/>
    <col min="6" max="7" width="11.7109375" customWidth="1"/>
    <col min="8" max="11" width="8.7109375" customWidth="1"/>
  </cols>
  <sheetData>
    <row r="1" spans="1:11" ht="20.100000000000001" customHeight="1" x14ac:dyDescent="0.35">
      <c r="A1" s="145" t="s">
        <v>547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0.100000000000001" customHeight="1" x14ac:dyDescent="0.3">
      <c r="A2" s="146" t="s">
        <v>621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idden="1" x14ac:dyDescent="0.25">
      <c r="A3" t="s">
        <v>549</v>
      </c>
    </row>
    <row r="4" spans="1:11" ht="32.1" customHeight="1" x14ac:dyDescent="0.25">
      <c r="A4" s="11" t="s">
        <v>550</v>
      </c>
      <c r="B4" s="110" t="s">
        <v>551</v>
      </c>
      <c r="C4" s="111" t="s">
        <v>552</v>
      </c>
      <c r="D4" s="111" t="s">
        <v>553</v>
      </c>
      <c r="E4" s="111" t="s">
        <v>554</v>
      </c>
      <c r="F4" s="111" t="s">
        <v>555</v>
      </c>
      <c r="G4" s="111" t="s">
        <v>556</v>
      </c>
      <c r="H4" s="111" t="s">
        <v>557</v>
      </c>
      <c r="I4" s="111" t="s">
        <v>558</v>
      </c>
      <c r="J4" s="111" t="s">
        <v>559</v>
      </c>
      <c r="K4" s="111" t="s">
        <v>560</v>
      </c>
    </row>
    <row r="5" spans="1:11" ht="17.25" x14ac:dyDescent="0.3">
      <c r="A5" s="11">
        <v>1</v>
      </c>
      <c r="B5" s="112" t="s">
        <v>561</v>
      </c>
      <c r="C5" s="113">
        <v>2</v>
      </c>
      <c r="D5" s="113">
        <v>1</v>
      </c>
      <c r="E5" s="113">
        <v>1</v>
      </c>
      <c r="F5" s="113">
        <v>0</v>
      </c>
      <c r="G5" s="113">
        <v>0</v>
      </c>
      <c r="H5" s="113">
        <v>18</v>
      </c>
      <c r="I5" s="113">
        <v>11</v>
      </c>
      <c r="J5" s="113">
        <v>29</v>
      </c>
      <c r="K5" s="114">
        <v>1.933333</v>
      </c>
    </row>
    <row r="6" spans="1:11" ht="17.25" x14ac:dyDescent="0.3">
      <c r="A6" s="11">
        <v>1</v>
      </c>
      <c r="B6" s="112" t="s">
        <v>562</v>
      </c>
      <c r="C6" s="113">
        <v>41</v>
      </c>
      <c r="D6" s="113">
        <v>16</v>
      </c>
      <c r="E6" s="113">
        <v>2</v>
      </c>
      <c r="F6" s="113">
        <v>10</v>
      </c>
      <c r="G6" s="113">
        <v>13</v>
      </c>
      <c r="H6" s="113">
        <v>366</v>
      </c>
      <c r="I6" s="113">
        <v>112</v>
      </c>
      <c r="J6" s="113">
        <v>478</v>
      </c>
      <c r="K6" s="114">
        <v>31.866651999999998</v>
      </c>
    </row>
    <row r="7" spans="1:11" ht="17.25" x14ac:dyDescent="0.3">
      <c r="A7" s="11">
        <v>1</v>
      </c>
      <c r="B7" s="112" t="s">
        <v>563</v>
      </c>
      <c r="C7" s="113">
        <v>22</v>
      </c>
      <c r="D7" s="113">
        <v>8</v>
      </c>
      <c r="E7" s="113">
        <v>1</v>
      </c>
      <c r="F7" s="113">
        <v>8</v>
      </c>
      <c r="G7" s="113">
        <v>5</v>
      </c>
      <c r="H7" s="113">
        <v>226</v>
      </c>
      <c r="I7" s="113">
        <v>48</v>
      </c>
      <c r="J7" s="113">
        <v>274</v>
      </c>
      <c r="K7" s="114">
        <v>18.266656999999999</v>
      </c>
    </row>
    <row r="8" spans="1:11" ht="17.25" x14ac:dyDescent="0.3">
      <c r="A8" s="11">
        <v>1</v>
      </c>
      <c r="B8" s="112" t="s">
        <v>622</v>
      </c>
      <c r="C8" s="113">
        <v>1</v>
      </c>
      <c r="D8" s="113">
        <v>0</v>
      </c>
      <c r="E8" s="113">
        <v>0</v>
      </c>
      <c r="F8" s="113">
        <v>0</v>
      </c>
      <c r="G8" s="113">
        <v>1</v>
      </c>
      <c r="H8" s="113">
        <v>0</v>
      </c>
      <c r="I8" s="113">
        <v>6</v>
      </c>
      <c r="J8" s="113">
        <v>6</v>
      </c>
      <c r="K8" s="114">
        <v>0.4</v>
      </c>
    </row>
    <row r="9" spans="1:11" ht="17.25" x14ac:dyDescent="0.3">
      <c r="A9" s="11">
        <v>1</v>
      </c>
      <c r="B9" s="112" t="s">
        <v>564</v>
      </c>
      <c r="C9" s="113">
        <v>6</v>
      </c>
      <c r="D9" s="113">
        <v>2</v>
      </c>
      <c r="E9" s="113">
        <v>1</v>
      </c>
      <c r="F9" s="113">
        <v>1</v>
      </c>
      <c r="G9" s="113">
        <v>2</v>
      </c>
      <c r="H9" s="113">
        <v>42</v>
      </c>
      <c r="I9" s="113">
        <v>18</v>
      </c>
      <c r="J9" s="113">
        <v>60</v>
      </c>
      <c r="K9" s="114">
        <v>4</v>
      </c>
    </row>
    <row r="10" spans="1:11" ht="17.25" x14ac:dyDescent="0.3">
      <c r="A10" s="11">
        <v>1</v>
      </c>
      <c r="B10" s="112" t="s">
        <v>565</v>
      </c>
      <c r="C10" s="113">
        <v>41</v>
      </c>
      <c r="D10" s="113">
        <v>2</v>
      </c>
      <c r="E10" s="113">
        <v>4</v>
      </c>
      <c r="F10" s="113">
        <v>16</v>
      </c>
      <c r="G10" s="113">
        <v>19</v>
      </c>
      <c r="H10" s="113">
        <v>226</v>
      </c>
      <c r="I10" s="113">
        <v>135</v>
      </c>
      <c r="J10" s="113">
        <v>361</v>
      </c>
      <c r="K10" s="114">
        <v>24.066666000000001</v>
      </c>
    </row>
    <row r="11" spans="1:11" ht="17.25" x14ac:dyDescent="0.3">
      <c r="A11" s="11">
        <v>1</v>
      </c>
      <c r="B11" s="112" t="s">
        <v>566</v>
      </c>
      <c r="C11" s="113">
        <v>40</v>
      </c>
      <c r="D11" s="113">
        <v>20</v>
      </c>
      <c r="E11" s="113">
        <v>6</v>
      </c>
      <c r="F11" s="113">
        <v>11</v>
      </c>
      <c r="G11" s="113">
        <v>3</v>
      </c>
      <c r="H11" s="113">
        <v>425</v>
      </c>
      <c r="I11" s="113">
        <v>71</v>
      </c>
      <c r="J11" s="113">
        <v>496</v>
      </c>
      <c r="K11" s="114">
        <v>33.066664000000003</v>
      </c>
    </row>
    <row r="12" spans="1:11" ht="17.25" x14ac:dyDescent="0.3">
      <c r="A12" s="11">
        <v>1</v>
      </c>
      <c r="B12" s="112" t="s">
        <v>567</v>
      </c>
      <c r="C12" s="113">
        <v>37</v>
      </c>
      <c r="D12" s="113">
        <v>17</v>
      </c>
      <c r="E12" s="113">
        <v>12</v>
      </c>
      <c r="F12" s="113">
        <v>3</v>
      </c>
      <c r="G12" s="113">
        <v>5</v>
      </c>
      <c r="H12" s="113">
        <v>267</v>
      </c>
      <c r="I12" s="113">
        <v>114</v>
      </c>
      <c r="J12" s="113">
        <v>381</v>
      </c>
      <c r="K12" s="114">
        <v>25.399998</v>
      </c>
    </row>
    <row r="13" spans="1:11" ht="17.25" x14ac:dyDescent="0.3">
      <c r="A13" s="11">
        <v>1</v>
      </c>
      <c r="B13" s="112" t="s">
        <v>623</v>
      </c>
      <c r="C13" s="113">
        <v>1</v>
      </c>
      <c r="D13" s="113">
        <v>0</v>
      </c>
      <c r="E13" s="113">
        <v>0</v>
      </c>
      <c r="F13" s="113">
        <v>0</v>
      </c>
      <c r="G13" s="113">
        <v>1</v>
      </c>
      <c r="H13" s="113">
        <v>0</v>
      </c>
      <c r="I13" s="113">
        <v>10</v>
      </c>
      <c r="J13" s="113">
        <v>10</v>
      </c>
      <c r="K13" s="114">
        <v>0.66666599999999998</v>
      </c>
    </row>
    <row r="14" spans="1:11" ht="17.25" x14ac:dyDescent="0.3">
      <c r="A14" s="11">
        <v>1</v>
      </c>
      <c r="B14" s="112" t="s">
        <v>568</v>
      </c>
      <c r="C14" s="113">
        <v>6</v>
      </c>
      <c r="D14" s="113">
        <v>3</v>
      </c>
      <c r="E14" s="113">
        <v>1</v>
      </c>
      <c r="F14" s="113">
        <v>1</v>
      </c>
      <c r="G14" s="113">
        <v>1</v>
      </c>
      <c r="H14" s="113">
        <v>58</v>
      </c>
      <c r="I14" s="113">
        <v>21</v>
      </c>
      <c r="J14" s="113">
        <v>79</v>
      </c>
      <c r="K14" s="114">
        <v>5.2666639999999996</v>
      </c>
    </row>
    <row r="15" spans="1:11" ht="17.25" x14ac:dyDescent="0.3">
      <c r="A15" s="11">
        <v>1</v>
      </c>
      <c r="B15" s="112" t="s">
        <v>569</v>
      </c>
      <c r="C15" s="113">
        <v>22</v>
      </c>
      <c r="D15" s="113">
        <v>10</v>
      </c>
      <c r="E15" s="113">
        <v>4</v>
      </c>
      <c r="F15" s="113">
        <v>5</v>
      </c>
      <c r="G15" s="113">
        <v>3</v>
      </c>
      <c r="H15" s="113">
        <v>218</v>
      </c>
      <c r="I15" s="113">
        <v>55</v>
      </c>
      <c r="J15" s="113">
        <v>273</v>
      </c>
      <c r="K15" s="114">
        <v>18.199991000000001</v>
      </c>
    </row>
    <row r="16" spans="1:11" ht="17.25" x14ac:dyDescent="0.3">
      <c r="A16" s="11">
        <v>1</v>
      </c>
      <c r="B16" s="112" t="s">
        <v>570</v>
      </c>
      <c r="C16" s="113">
        <v>1</v>
      </c>
      <c r="D16" s="113">
        <v>1</v>
      </c>
      <c r="E16" s="113">
        <v>0</v>
      </c>
      <c r="F16" s="113">
        <v>0</v>
      </c>
      <c r="G16" s="113">
        <v>0</v>
      </c>
      <c r="H16" s="113">
        <v>12</v>
      </c>
      <c r="I16" s="113">
        <v>0</v>
      </c>
      <c r="J16" s="113">
        <v>12</v>
      </c>
      <c r="K16" s="114">
        <v>0.8</v>
      </c>
    </row>
    <row r="17" spans="1:11" ht="17.25" x14ac:dyDescent="0.3">
      <c r="A17" s="11">
        <v>1</v>
      </c>
      <c r="B17" s="112" t="s">
        <v>571</v>
      </c>
      <c r="C17" s="113">
        <v>25</v>
      </c>
      <c r="D17" s="113">
        <v>13</v>
      </c>
      <c r="E17" s="113">
        <v>3</v>
      </c>
      <c r="F17" s="113">
        <v>7</v>
      </c>
      <c r="G17" s="113">
        <v>2</v>
      </c>
      <c r="H17" s="113">
        <v>293</v>
      </c>
      <c r="I17" s="113">
        <v>42</v>
      </c>
      <c r="J17" s="113">
        <v>335</v>
      </c>
      <c r="K17" s="114">
        <v>22.333321999999999</v>
      </c>
    </row>
    <row r="18" spans="1:11" ht="17.25" x14ac:dyDescent="0.3">
      <c r="A18" s="11">
        <v>1</v>
      </c>
      <c r="B18" s="112" t="s">
        <v>572</v>
      </c>
      <c r="C18" s="113">
        <v>23</v>
      </c>
      <c r="D18" s="113">
        <v>1</v>
      </c>
      <c r="E18" s="113">
        <v>2</v>
      </c>
      <c r="F18" s="113">
        <v>14</v>
      </c>
      <c r="G18" s="113">
        <v>6</v>
      </c>
      <c r="H18" s="113">
        <v>227</v>
      </c>
      <c r="I18" s="113">
        <v>57.5</v>
      </c>
      <c r="J18" s="113">
        <v>284.5</v>
      </c>
      <c r="K18" s="114">
        <v>18.966657000000001</v>
      </c>
    </row>
    <row r="19" spans="1:11" ht="17.25" x14ac:dyDescent="0.3">
      <c r="A19" s="11">
        <v>1</v>
      </c>
      <c r="B19" s="112" t="s">
        <v>573</v>
      </c>
      <c r="C19" s="113">
        <v>43</v>
      </c>
      <c r="D19" s="113">
        <v>23</v>
      </c>
      <c r="E19" s="113">
        <v>6</v>
      </c>
      <c r="F19" s="113">
        <v>10</v>
      </c>
      <c r="G19" s="113">
        <v>4</v>
      </c>
      <c r="H19" s="113">
        <v>461</v>
      </c>
      <c r="I19" s="113">
        <v>77.5</v>
      </c>
      <c r="J19" s="113">
        <v>538.5</v>
      </c>
      <c r="K19" s="114">
        <v>35.899994</v>
      </c>
    </row>
    <row r="20" spans="1:11" ht="17.25" x14ac:dyDescent="0.3">
      <c r="A20" s="11">
        <v>1</v>
      </c>
      <c r="B20" s="112" t="s">
        <v>574</v>
      </c>
      <c r="C20" s="113">
        <v>34</v>
      </c>
      <c r="D20" s="113">
        <v>17</v>
      </c>
      <c r="E20" s="113">
        <v>1</v>
      </c>
      <c r="F20" s="113">
        <v>9</v>
      </c>
      <c r="G20" s="113">
        <v>7</v>
      </c>
      <c r="H20" s="113">
        <v>370</v>
      </c>
      <c r="I20" s="113">
        <v>73</v>
      </c>
      <c r="J20" s="113">
        <v>443</v>
      </c>
      <c r="K20" s="114">
        <v>29.533327</v>
      </c>
    </row>
    <row r="21" spans="1:11" ht="17.25" x14ac:dyDescent="0.3">
      <c r="A21" s="11">
        <v>1</v>
      </c>
      <c r="B21" s="112" t="s">
        <v>575</v>
      </c>
      <c r="C21" s="113">
        <v>30</v>
      </c>
      <c r="D21" s="113">
        <v>11</v>
      </c>
      <c r="E21" s="113">
        <v>1</v>
      </c>
      <c r="F21" s="113">
        <v>14</v>
      </c>
      <c r="G21" s="113">
        <v>4</v>
      </c>
      <c r="H21" s="113">
        <v>381</v>
      </c>
      <c r="I21" s="113">
        <v>34</v>
      </c>
      <c r="J21" s="113">
        <v>415</v>
      </c>
      <c r="K21" s="114">
        <v>27.666650000000001</v>
      </c>
    </row>
    <row r="22" spans="1:11" ht="17.25" x14ac:dyDescent="0.3">
      <c r="A22" s="11">
        <v>1</v>
      </c>
      <c r="B22" s="112" t="s">
        <v>576</v>
      </c>
      <c r="C22" s="113">
        <v>30</v>
      </c>
      <c r="D22" s="113">
        <v>8</v>
      </c>
      <c r="E22" s="113">
        <v>5</v>
      </c>
      <c r="F22" s="113">
        <v>11</v>
      </c>
      <c r="G22" s="113">
        <v>6</v>
      </c>
      <c r="H22" s="113">
        <v>251</v>
      </c>
      <c r="I22" s="113">
        <v>83</v>
      </c>
      <c r="J22" s="113">
        <v>334</v>
      </c>
      <c r="K22" s="114">
        <v>22.266659000000001</v>
      </c>
    </row>
    <row r="23" spans="1:11" ht="17.25" x14ac:dyDescent="0.3">
      <c r="A23" s="11">
        <v>1</v>
      </c>
      <c r="B23" s="112" t="s">
        <v>577</v>
      </c>
      <c r="C23" s="113">
        <v>43</v>
      </c>
      <c r="D23" s="113">
        <v>16</v>
      </c>
      <c r="E23" s="113">
        <v>4</v>
      </c>
      <c r="F23" s="113">
        <v>14</v>
      </c>
      <c r="G23" s="113">
        <v>9</v>
      </c>
      <c r="H23" s="113">
        <v>386</v>
      </c>
      <c r="I23" s="113">
        <v>96</v>
      </c>
      <c r="J23" s="113">
        <v>482</v>
      </c>
      <c r="K23" s="114">
        <v>32.133330000000001</v>
      </c>
    </row>
    <row r="24" spans="1:11" ht="17.25" x14ac:dyDescent="0.3">
      <c r="A24" s="11">
        <v>1</v>
      </c>
      <c r="B24" s="112" t="s">
        <v>578</v>
      </c>
      <c r="C24" s="113">
        <v>6</v>
      </c>
      <c r="D24" s="113">
        <v>1</v>
      </c>
      <c r="E24" s="113">
        <v>0</v>
      </c>
      <c r="F24" s="113">
        <v>2</v>
      </c>
      <c r="G24" s="113">
        <v>3</v>
      </c>
      <c r="H24" s="113">
        <v>41</v>
      </c>
      <c r="I24" s="113">
        <v>29</v>
      </c>
      <c r="J24" s="113">
        <v>70</v>
      </c>
      <c r="K24" s="114">
        <v>4.6666639999999999</v>
      </c>
    </row>
    <row r="25" spans="1:11" ht="17.25" x14ac:dyDescent="0.3">
      <c r="A25" s="11">
        <v>1</v>
      </c>
      <c r="B25" s="112" t="s">
        <v>581</v>
      </c>
      <c r="C25" s="113">
        <v>19</v>
      </c>
      <c r="D25" s="113">
        <v>7</v>
      </c>
      <c r="E25" s="113">
        <v>1</v>
      </c>
      <c r="F25" s="113">
        <v>11</v>
      </c>
      <c r="G25" s="113">
        <v>0</v>
      </c>
      <c r="H25" s="113">
        <v>242</v>
      </c>
      <c r="I25" s="113">
        <v>9</v>
      </c>
      <c r="J25" s="113">
        <v>251</v>
      </c>
      <c r="K25" s="114">
        <v>16.733329999999999</v>
      </c>
    </row>
    <row r="26" spans="1:11" ht="17.25" x14ac:dyDescent="0.3">
      <c r="A26" s="11">
        <v>1</v>
      </c>
      <c r="B26" s="112" t="s">
        <v>579</v>
      </c>
      <c r="C26" s="113">
        <v>18</v>
      </c>
      <c r="D26" s="113">
        <v>8</v>
      </c>
      <c r="E26" s="113">
        <v>5</v>
      </c>
      <c r="F26" s="113">
        <v>4</v>
      </c>
      <c r="G26" s="113">
        <v>1</v>
      </c>
      <c r="H26" s="113">
        <v>168</v>
      </c>
      <c r="I26" s="113">
        <v>41</v>
      </c>
      <c r="J26" s="113">
        <v>209</v>
      </c>
      <c r="K26" s="114">
        <v>13.933329000000001</v>
      </c>
    </row>
    <row r="27" spans="1:11" ht="17.25" x14ac:dyDescent="0.3">
      <c r="A27" s="11">
        <v>1</v>
      </c>
      <c r="B27" s="112" t="s">
        <v>582</v>
      </c>
      <c r="C27" s="113">
        <v>3</v>
      </c>
      <c r="D27" s="113">
        <v>1</v>
      </c>
      <c r="E27" s="113">
        <v>1</v>
      </c>
      <c r="F27" s="113">
        <v>1</v>
      </c>
      <c r="G27" s="113">
        <v>0</v>
      </c>
      <c r="H27" s="113">
        <v>24</v>
      </c>
      <c r="I27" s="113">
        <v>3</v>
      </c>
      <c r="J27" s="113">
        <v>27</v>
      </c>
      <c r="K27" s="114">
        <v>1.8</v>
      </c>
    </row>
    <row r="28" spans="1:11" ht="17.25" x14ac:dyDescent="0.3">
      <c r="A28" s="11">
        <v>1</v>
      </c>
      <c r="B28" s="112" t="s">
        <v>583</v>
      </c>
      <c r="C28" s="113">
        <v>39</v>
      </c>
      <c r="D28" s="113">
        <v>11</v>
      </c>
      <c r="E28" s="113">
        <v>8</v>
      </c>
      <c r="F28" s="113">
        <v>16</v>
      </c>
      <c r="G28" s="113">
        <v>4</v>
      </c>
      <c r="H28" s="113">
        <v>412</v>
      </c>
      <c r="I28" s="113">
        <v>104</v>
      </c>
      <c r="J28" s="113">
        <v>516</v>
      </c>
      <c r="K28" s="114">
        <v>34.399988</v>
      </c>
    </row>
    <row r="29" spans="1:11" ht="17.25" x14ac:dyDescent="0.3">
      <c r="A29" s="11">
        <v>1</v>
      </c>
      <c r="B29" s="112" t="s">
        <v>584</v>
      </c>
      <c r="C29" s="113">
        <v>72</v>
      </c>
      <c r="D29" s="113">
        <v>7</v>
      </c>
      <c r="E29" s="113">
        <v>41</v>
      </c>
      <c r="F29" s="113">
        <v>3</v>
      </c>
      <c r="G29" s="113">
        <v>21</v>
      </c>
      <c r="H29" s="113">
        <v>123</v>
      </c>
      <c r="I29" s="113">
        <v>453</v>
      </c>
      <c r="J29" s="113">
        <v>576</v>
      </c>
      <c r="K29" s="114">
        <v>38.4</v>
      </c>
    </row>
    <row r="30" spans="1:11" ht="17.25" x14ac:dyDescent="0.3">
      <c r="A30" s="11">
        <v>1</v>
      </c>
      <c r="B30" s="112" t="s">
        <v>585</v>
      </c>
      <c r="C30" s="113">
        <v>9</v>
      </c>
      <c r="D30" s="113">
        <v>1</v>
      </c>
      <c r="E30" s="113">
        <v>1</v>
      </c>
      <c r="F30" s="113">
        <v>2</v>
      </c>
      <c r="G30" s="113">
        <v>5</v>
      </c>
      <c r="H30" s="113">
        <v>41</v>
      </c>
      <c r="I30" s="113">
        <v>46</v>
      </c>
      <c r="J30" s="113">
        <v>87</v>
      </c>
      <c r="K30" s="114">
        <v>5.7999980000000004</v>
      </c>
    </row>
    <row r="31" spans="1:11" ht="17.25" x14ac:dyDescent="0.3">
      <c r="A31" s="11">
        <v>1</v>
      </c>
      <c r="B31" s="112" t="s">
        <v>586</v>
      </c>
      <c r="C31" s="113">
        <v>23</v>
      </c>
      <c r="D31" s="113">
        <v>8</v>
      </c>
      <c r="E31" s="113">
        <v>0</v>
      </c>
      <c r="F31" s="113">
        <v>7</v>
      </c>
      <c r="G31" s="113">
        <v>8</v>
      </c>
      <c r="H31" s="113">
        <v>217</v>
      </c>
      <c r="I31" s="113">
        <v>67</v>
      </c>
      <c r="J31" s="113">
        <v>284</v>
      </c>
      <c r="K31" s="114">
        <v>18.933319999999998</v>
      </c>
    </row>
    <row r="32" spans="1:11" ht="17.25" x14ac:dyDescent="0.3">
      <c r="A32" s="11">
        <v>1</v>
      </c>
      <c r="B32" s="112" t="s">
        <v>587</v>
      </c>
      <c r="C32" s="113">
        <v>19</v>
      </c>
      <c r="D32" s="113">
        <v>3</v>
      </c>
      <c r="E32" s="113">
        <v>2</v>
      </c>
      <c r="F32" s="113">
        <v>8</v>
      </c>
      <c r="G32" s="113">
        <v>6</v>
      </c>
      <c r="H32" s="113">
        <v>160</v>
      </c>
      <c r="I32" s="113">
        <v>47</v>
      </c>
      <c r="J32" s="113">
        <v>207</v>
      </c>
      <c r="K32" s="114">
        <v>13.799996</v>
      </c>
    </row>
    <row r="33" spans="1:11" ht="17.25" x14ac:dyDescent="0.3">
      <c r="A33" s="11">
        <v>1</v>
      </c>
      <c r="B33" s="112" t="s">
        <v>588</v>
      </c>
      <c r="C33" s="113">
        <v>4</v>
      </c>
      <c r="D33" s="113">
        <v>0</v>
      </c>
      <c r="E33" s="113">
        <v>0</v>
      </c>
      <c r="F33" s="113">
        <v>3</v>
      </c>
      <c r="G33" s="113">
        <v>1</v>
      </c>
      <c r="H33" s="113">
        <v>39</v>
      </c>
      <c r="I33" s="113">
        <v>6</v>
      </c>
      <c r="J33" s="113">
        <v>45</v>
      </c>
      <c r="K33" s="114">
        <v>3</v>
      </c>
    </row>
    <row r="34" spans="1:11" ht="17.25" x14ac:dyDescent="0.3">
      <c r="A34" s="11">
        <v>1</v>
      </c>
      <c r="B34" s="112" t="s">
        <v>592</v>
      </c>
      <c r="C34" s="113">
        <v>2</v>
      </c>
      <c r="D34" s="113">
        <v>1</v>
      </c>
      <c r="E34" s="113">
        <v>1</v>
      </c>
      <c r="F34" s="113">
        <v>0</v>
      </c>
      <c r="G34" s="113">
        <v>0</v>
      </c>
      <c r="H34" s="113">
        <v>13</v>
      </c>
      <c r="I34" s="113">
        <v>6</v>
      </c>
      <c r="J34" s="113">
        <v>19</v>
      </c>
      <c r="K34" s="114">
        <v>1.2666660000000001</v>
      </c>
    </row>
    <row r="35" spans="1:11" ht="17.25" x14ac:dyDescent="0.3">
      <c r="A35" s="11">
        <v>1</v>
      </c>
      <c r="B35" s="112" t="s">
        <v>591</v>
      </c>
      <c r="C35" s="113">
        <v>6</v>
      </c>
      <c r="D35" s="113">
        <v>5</v>
      </c>
      <c r="E35" s="113">
        <v>1</v>
      </c>
      <c r="F35" s="113">
        <v>0</v>
      </c>
      <c r="G35" s="113">
        <v>0</v>
      </c>
      <c r="H35" s="113">
        <v>70</v>
      </c>
      <c r="I35" s="113">
        <v>9</v>
      </c>
      <c r="J35" s="113">
        <v>79</v>
      </c>
      <c r="K35" s="114">
        <v>5.2666659999999998</v>
      </c>
    </row>
    <row r="36" spans="1:11" ht="17.25" x14ac:dyDescent="0.3">
      <c r="A36" s="11">
        <v>1</v>
      </c>
      <c r="B36" s="112" t="s">
        <v>593</v>
      </c>
      <c r="C36" s="113">
        <v>59</v>
      </c>
      <c r="D36" s="113">
        <v>16</v>
      </c>
      <c r="E36" s="113">
        <v>7</v>
      </c>
      <c r="F36" s="113">
        <v>21</v>
      </c>
      <c r="G36" s="113">
        <v>15</v>
      </c>
      <c r="H36" s="113">
        <v>509</v>
      </c>
      <c r="I36" s="113">
        <v>144</v>
      </c>
      <c r="J36" s="113">
        <v>653</v>
      </c>
      <c r="K36" s="114">
        <v>43.533324</v>
      </c>
    </row>
    <row r="37" spans="1:11" ht="17.25" x14ac:dyDescent="0.3">
      <c r="A37" s="11">
        <v>1</v>
      </c>
      <c r="B37" s="112" t="s">
        <v>594</v>
      </c>
      <c r="C37" s="113">
        <v>431</v>
      </c>
      <c r="D37" s="113">
        <v>156</v>
      </c>
      <c r="E37" s="113">
        <v>116</v>
      </c>
      <c r="F37" s="113">
        <v>68</v>
      </c>
      <c r="G37" s="113">
        <v>91</v>
      </c>
      <c r="H37" s="113">
        <v>2956</v>
      </c>
      <c r="I37" s="113">
        <v>1475</v>
      </c>
      <c r="J37" s="113">
        <v>4431</v>
      </c>
      <c r="K37" s="114">
        <v>295.39986900000002</v>
      </c>
    </row>
    <row r="38" spans="1:11" ht="17.25" x14ac:dyDescent="0.3">
      <c r="A38" s="11">
        <v>1</v>
      </c>
      <c r="B38" s="112" t="s">
        <v>595</v>
      </c>
      <c r="C38" s="113">
        <v>44</v>
      </c>
      <c r="D38" s="113">
        <v>5</v>
      </c>
      <c r="E38" s="113">
        <v>1</v>
      </c>
      <c r="F38" s="113">
        <v>14</v>
      </c>
      <c r="G38" s="113">
        <v>24</v>
      </c>
      <c r="H38" s="113">
        <v>266</v>
      </c>
      <c r="I38" s="113">
        <v>192</v>
      </c>
      <c r="J38" s="113">
        <v>458</v>
      </c>
      <c r="K38" s="114">
        <v>30.533315999999999</v>
      </c>
    </row>
    <row r="39" spans="1:11" ht="17.25" x14ac:dyDescent="0.3">
      <c r="A39" s="11">
        <v>1</v>
      </c>
      <c r="B39" s="112" t="s">
        <v>597</v>
      </c>
      <c r="C39" s="113">
        <v>19</v>
      </c>
      <c r="D39" s="113">
        <v>6</v>
      </c>
      <c r="E39" s="113">
        <v>2</v>
      </c>
      <c r="F39" s="113">
        <v>4</v>
      </c>
      <c r="G39" s="113">
        <v>7</v>
      </c>
      <c r="H39" s="113">
        <v>132</v>
      </c>
      <c r="I39" s="113">
        <v>59</v>
      </c>
      <c r="J39" s="113">
        <v>191</v>
      </c>
      <c r="K39" s="114">
        <v>12.733325000000001</v>
      </c>
    </row>
    <row r="40" spans="1:11" ht="17.25" x14ac:dyDescent="0.3">
      <c r="A40" s="11">
        <v>1</v>
      </c>
      <c r="B40" s="112" t="s">
        <v>598</v>
      </c>
      <c r="C40" s="113">
        <v>13</v>
      </c>
      <c r="D40" s="113">
        <v>0</v>
      </c>
      <c r="E40" s="113">
        <v>3</v>
      </c>
      <c r="F40" s="113">
        <v>5</v>
      </c>
      <c r="G40" s="113">
        <v>5</v>
      </c>
      <c r="H40" s="113">
        <v>68</v>
      </c>
      <c r="I40" s="113">
        <v>63</v>
      </c>
      <c r="J40" s="113">
        <v>131</v>
      </c>
      <c r="K40" s="114">
        <v>8.7333300000000005</v>
      </c>
    </row>
    <row r="41" spans="1:11" ht="17.25" x14ac:dyDescent="0.3">
      <c r="A41" s="11">
        <v>1</v>
      </c>
      <c r="B41" s="112" t="s">
        <v>599</v>
      </c>
      <c r="C41" s="113">
        <v>5</v>
      </c>
      <c r="D41" s="113">
        <v>0</v>
      </c>
      <c r="E41" s="113">
        <v>1</v>
      </c>
      <c r="F41" s="113">
        <v>1</v>
      </c>
      <c r="G41" s="113">
        <v>3</v>
      </c>
      <c r="H41" s="113">
        <v>13</v>
      </c>
      <c r="I41" s="113">
        <v>24</v>
      </c>
      <c r="J41" s="113">
        <v>37</v>
      </c>
      <c r="K41" s="114">
        <v>2.466666</v>
      </c>
    </row>
    <row r="42" spans="1:11" ht="17.25" x14ac:dyDescent="0.3">
      <c r="A42" s="11">
        <v>1</v>
      </c>
      <c r="B42" s="112" t="s">
        <v>600</v>
      </c>
      <c r="C42" s="113">
        <v>3</v>
      </c>
      <c r="D42" s="113">
        <v>1</v>
      </c>
      <c r="E42" s="113">
        <v>0</v>
      </c>
      <c r="F42" s="113">
        <v>1</v>
      </c>
      <c r="G42" s="113">
        <v>1</v>
      </c>
      <c r="H42" s="113">
        <v>26</v>
      </c>
      <c r="I42" s="113">
        <v>10</v>
      </c>
      <c r="J42" s="113">
        <v>36</v>
      </c>
      <c r="K42" s="114">
        <v>2.3999990000000002</v>
      </c>
    </row>
    <row r="43" spans="1:11" ht="17.25" x14ac:dyDescent="0.3">
      <c r="A43" s="11">
        <v>1</v>
      </c>
      <c r="B43" s="112" t="s">
        <v>601</v>
      </c>
      <c r="C43" s="113">
        <v>32</v>
      </c>
      <c r="D43" s="113">
        <v>3</v>
      </c>
      <c r="E43" s="113">
        <v>1</v>
      </c>
      <c r="F43" s="113">
        <v>28</v>
      </c>
      <c r="G43" s="113">
        <v>0</v>
      </c>
      <c r="H43" s="113">
        <v>405</v>
      </c>
      <c r="I43" s="113">
        <v>1</v>
      </c>
      <c r="J43" s="113">
        <v>406</v>
      </c>
      <c r="K43" s="114">
        <v>27.066655999999998</v>
      </c>
    </row>
    <row r="44" spans="1:11" ht="17.25" x14ac:dyDescent="0.3">
      <c r="A44" s="11">
        <v>1</v>
      </c>
      <c r="B44" s="112" t="s">
        <v>602</v>
      </c>
      <c r="C44" s="113">
        <v>69</v>
      </c>
      <c r="D44" s="113">
        <v>0</v>
      </c>
      <c r="E44" s="113">
        <v>0</v>
      </c>
      <c r="F44" s="113">
        <v>20</v>
      </c>
      <c r="G44" s="113">
        <v>49</v>
      </c>
      <c r="H44" s="113">
        <v>269</v>
      </c>
      <c r="I44" s="113">
        <v>451</v>
      </c>
      <c r="J44" s="113">
        <v>720</v>
      </c>
      <c r="K44" s="114">
        <v>47.999972999999997</v>
      </c>
    </row>
    <row r="45" spans="1:11" ht="17.25" x14ac:dyDescent="0.3">
      <c r="A45" s="11">
        <v>1</v>
      </c>
      <c r="B45" s="112" t="s">
        <v>604</v>
      </c>
      <c r="C45" s="113">
        <v>1</v>
      </c>
      <c r="D45" s="113">
        <v>0</v>
      </c>
      <c r="E45" s="113">
        <v>0</v>
      </c>
      <c r="F45" s="113">
        <v>1</v>
      </c>
      <c r="G45" s="113">
        <v>0</v>
      </c>
      <c r="H45" s="113">
        <v>15</v>
      </c>
      <c r="I45" s="113">
        <v>0</v>
      </c>
      <c r="J45" s="113">
        <v>15</v>
      </c>
      <c r="K45" s="114">
        <v>1</v>
      </c>
    </row>
    <row r="46" spans="1:11" ht="17.25" x14ac:dyDescent="0.3">
      <c r="A46" s="11">
        <v>1</v>
      </c>
      <c r="B46" s="112" t="s">
        <v>605</v>
      </c>
      <c r="C46" s="113">
        <v>22</v>
      </c>
      <c r="D46" s="113">
        <v>16</v>
      </c>
      <c r="E46" s="113">
        <v>3</v>
      </c>
      <c r="F46" s="113">
        <v>1</v>
      </c>
      <c r="G46" s="113">
        <v>2</v>
      </c>
      <c r="H46" s="113">
        <v>238</v>
      </c>
      <c r="I46" s="113">
        <v>43</v>
      </c>
      <c r="J46" s="113">
        <v>281</v>
      </c>
      <c r="K46" s="114">
        <v>18.733329000000001</v>
      </c>
    </row>
    <row r="47" spans="1:11" ht="17.25" x14ac:dyDescent="0.3">
      <c r="A47" s="11">
        <v>1</v>
      </c>
      <c r="B47" s="112" t="s">
        <v>606</v>
      </c>
      <c r="C47" s="113">
        <v>14</v>
      </c>
      <c r="D47" s="113">
        <v>10</v>
      </c>
      <c r="E47" s="113">
        <v>2</v>
      </c>
      <c r="F47" s="113">
        <v>1</v>
      </c>
      <c r="G47" s="113">
        <v>1</v>
      </c>
      <c r="H47" s="113">
        <v>175</v>
      </c>
      <c r="I47" s="113">
        <v>31</v>
      </c>
      <c r="J47" s="113">
        <v>206</v>
      </c>
      <c r="K47" s="114">
        <v>13.733332000000001</v>
      </c>
    </row>
    <row r="48" spans="1:11" ht="17.25" x14ac:dyDescent="0.3">
      <c r="A48" s="11">
        <v>1</v>
      </c>
      <c r="B48" s="112" t="s">
        <v>607</v>
      </c>
      <c r="C48" s="113">
        <v>2</v>
      </c>
      <c r="D48" s="113">
        <v>1</v>
      </c>
      <c r="E48" s="113">
        <v>1</v>
      </c>
      <c r="F48" s="113">
        <v>0</v>
      </c>
      <c r="G48" s="113">
        <v>0</v>
      </c>
      <c r="H48" s="113">
        <v>19</v>
      </c>
      <c r="I48" s="113">
        <v>8</v>
      </c>
      <c r="J48" s="113">
        <v>27</v>
      </c>
      <c r="K48" s="114">
        <v>1.7999989999999999</v>
      </c>
    </row>
    <row r="49" spans="1:11" ht="17.25" x14ac:dyDescent="0.3">
      <c r="A49" s="11">
        <v>1</v>
      </c>
      <c r="B49" s="112" t="s">
        <v>608</v>
      </c>
      <c r="C49" s="113">
        <v>24</v>
      </c>
      <c r="D49" s="113">
        <v>7</v>
      </c>
      <c r="E49" s="113">
        <v>3</v>
      </c>
      <c r="F49" s="113">
        <v>10</v>
      </c>
      <c r="G49" s="113">
        <v>4</v>
      </c>
      <c r="H49" s="113">
        <v>257</v>
      </c>
      <c r="I49" s="113">
        <v>51.5</v>
      </c>
      <c r="J49" s="113">
        <v>308.5</v>
      </c>
      <c r="K49" s="114">
        <v>20.566658</v>
      </c>
    </row>
    <row r="50" spans="1:11" ht="17.25" x14ac:dyDescent="0.3">
      <c r="A50" s="11">
        <v>1</v>
      </c>
      <c r="B50" s="112" t="s">
        <v>609</v>
      </c>
      <c r="C50" s="113">
        <v>10</v>
      </c>
      <c r="D50" s="113">
        <v>2</v>
      </c>
      <c r="E50" s="113">
        <v>1</v>
      </c>
      <c r="F50" s="113">
        <v>2</v>
      </c>
      <c r="G50" s="113">
        <v>5</v>
      </c>
      <c r="H50" s="113">
        <v>54</v>
      </c>
      <c r="I50" s="113">
        <v>40</v>
      </c>
      <c r="J50" s="113">
        <v>94</v>
      </c>
      <c r="K50" s="114">
        <v>6.2666659999999998</v>
      </c>
    </row>
    <row r="51" spans="1:11" ht="17.25" x14ac:dyDescent="0.3">
      <c r="A51" s="11">
        <v>1</v>
      </c>
      <c r="B51" s="112" t="s">
        <v>610</v>
      </c>
      <c r="C51" s="113">
        <v>9</v>
      </c>
      <c r="D51" s="113">
        <v>1</v>
      </c>
      <c r="E51" s="113">
        <v>1</v>
      </c>
      <c r="F51" s="113">
        <v>1</v>
      </c>
      <c r="G51" s="113">
        <v>6</v>
      </c>
      <c r="H51" s="113">
        <v>26</v>
      </c>
      <c r="I51" s="113">
        <v>63</v>
      </c>
      <c r="J51" s="113">
        <v>89</v>
      </c>
      <c r="K51" s="114">
        <v>5.9333330000000002</v>
      </c>
    </row>
    <row r="52" spans="1:11" ht="17.25" x14ac:dyDescent="0.3">
      <c r="A52" s="11">
        <v>1</v>
      </c>
      <c r="B52" s="112" t="s">
        <v>611</v>
      </c>
      <c r="C52" s="113">
        <v>1</v>
      </c>
      <c r="D52" s="113">
        <v>0</v>
      </c>
      <c r="E52" s="113">
        <v>0</v>
      </c>
      <c r="F52" s="113">
        <v>0</v>
      </c>
      <c r="G52" s="113">
        <v>1</v>
      </c>
      <c r="H52" s="113">
        <v>0</v>
      </c>
      <c r="I52" s="113">
        <v>6</v>
      </c>
      <c r="J52" s="113">
        <v>6</v>
      </c>
      <c r="K52" s="114">
        <v>0.4</v>
      </c>
    </row>
    <row r="53" spans="1:11" ht="17.25" x14ac:dyDescent="0.3">
      <c r="A53" s="11">
        <v>1</v>
      </c>
      <c r="B53" s="112" t="s">
        <v>612</v>
      </c>
      <c r="C53" s="113">
        <v>13</v>
      </c>
      <c r="D53" s="113">
        <v>0</v>
      </c>
      <c r="E53" s="113">
        <v>0</v>
      </c>
      <c r="F53" s="113">
        <v>13</v>
      </c>
      <c r="G53" s="113">
        <v>0</v>
      </c>
      <c r="H53" s="113">
        <v>198</v>
      </c>
      <c r="I53" s="113">
        <v>0</v>
      </c>
      <c r="J53" s="113">
        <v>198</v>
      </c>
      <c r="K53" s="114">
        <v>13.2</v>
      </c>
    </row>
    <row r="54" spans="1:11" ht="17.25" x14ac:dyDescent="0.3">
      <c r="A54" s="11"/>
      <c r="B54" s="119" t="s">
        <v>613</v>
      </c>
      <c r="C54" s="120">
        <f>SUM(C5:C53)</f>
        <v>1439</v>
      </c>
      <c r="D54" s="120">
        <f t="shared" ref="D54:K54" si="0">SUM(D5:D53)</f>
        <v>446</v>
      </c>
      <c r="E54" s="120">
        <f t="shared" si="0"/>
        <v>257</v>
      </c>
      <c r="F54" s="120">
        <f t="shared" si="0"/>
        <v>382</v>
      </c>
      <c r="G54" s="120">
        <f t="shared" si="0"/>
        <v>354</v>
      </c>
      <c r="H54" s="120">
        <f t="shared" si="0"/>
        <v>11403</v>
      </c>
      <c r="I54" s="120">
        <f t="shared" si="0"/>
        <v>4545.5</v>
      </c>
      <c r="J54" s="120">
        <f t="shared" si="0"/>
        <v>15948.5</v>
      </c>
      <c r="K54" s="121">
        <f t="shared" si="0"/>
        <v>1063.2329620000003</v>
      </c>
    </row>
    <row r="55" spans="1:11" ht="12" hidden="1" customHeight="1" x14ac:dyDescent="0.3">
      <c r="A55" s="11"/>
      <c r="B55" s="112"/>
      <c r="C55" s="113"/>
      <c r="D55" s="113"/>
      <c r="E55" s="113"/>
      <c r="F55" s="113"/>
      <c r="G55" s="113"/>
      <c r="H55" s="113"/>
      <c r="I55" s="113"/>
      <c r="J55" s="113"/>
      <c r="K55" s="114"/>
    </row>
    <row r="56" spans="1:11" ht="17.25" x14ac:dyDescent="0.3">
      <c r="A56" s="11">
        <v>2</v>
      </c>
      <c r="B56" s="112" t="s">
        <v>614</v>
      </c>
      <c r="C56" s="113">
        <v>200</v>
      </c>
      <c r="D56" s="113">
        <v>7</v>
      </c>
      <c r="E56" s="113">
        <v>193</v>
      </c>
      <c r="F56" s="113">
        <v>0</v>
      </c>
      <c r="G56" s="113">
        <v>0</v>
      </c>
      <c r="H56" s="113">
        <v>112</v>
      </c>
      <c r="I56" s="113">
        <v>829.5</v>
      </c>
      <c r="J56" s="113">
        <v>941.5</v>
      </c>
      <c r="K56" s="114">
        <v>62.766643000000002</v>
      </c>
    </row>
    <row r="57" spans="1:11" ht="17.25" x14ac:dyDescent="0.3">
      <c r="A57" s="11">
        <v>2</v>
      </c>
      <c r="B57" s="112" t="s">
        <v>615</v>
      </c>
      <c r="C57" s="113">
        <v>284</v>
      </c>
      <c r="D57" s="113">
        <v>2</v>
      </c>
      <c r="E57" s="113">
        <v>223</v>
      </c>
      <c r="F57" s="113">
        <v>0</v>
      </c>
      <c r="G57" s="113">
        <v>59</v>
      </c>
      <c r="H57" s="113">
        <v>25</v>
      </c>
      <c r="I57" s="113">
        <v>1224</v>
      </c>
      <c r="J57" s="113">
        <v>1249</v>
      </c>
      <c r="K57" s="114">
        <v>83.266592000000003</v>
      </c>
    </row>
    <row r="58" spans="1:11" ht="17.25" x14ac:dyDescent="0.3">
      <c r="A58" s="11"/>
      <c r="B58" s="122" t="s">
        <v>616</v>
      </c>
      <c r="C58" s="123">
        <f>SUM(C56:C57)</f>
        <v>484</v>
      </c>
      <c r="D58" s="123">
        <f t="shared" ref="D58:K58" si="1">SUM(D56:D57)</f>
        <v>9</v>
      </c>
      <c r="E58" s="123">
        <f t="shared" si="1"/>
        <v>416</v>
      </c>
      <c r="F58" s="123">
        <f t="shared" si="1"/>
        <v>0</v>
      </c>
      <c r="G58" s="123">
        <f t="shared" si="1"/>
        <v>59</v>
      </c>
      <c r="H58" s="123">
        <f t="shared" si="1"/>
        <v>137</v>
      </c>
      <c r="I58" s="123">
        <f t="shared" si="1"/>
        <v>2053.5</v>
      </c>
      <c r="J58" s="123">
        <f t="shared" si="1"/>
        <v>2190.5</v>
      </c>
      <c r="K58" s="124">
        <f t="shared" si="1"/>
        <v>146.03323499999999</v>
      </c>
    </row>
    <row r="59" spans="1:11" ht="12" hidden="1" customHeight="1" x14ac:dyDescent="0.3">
      <c r="A59" s="11"/>
      <c r="B59" s="112"/>
      <c r="C59" s="113"/>
      <c r="D59" s="113"/>
      <c r="E59" s="113"/>
      <c r="F59" s="113"/>
      <c r="G59" s="113"/>
      <c r="H59" s="113"/>
      <c r="I59" s="113"/>
      <c r="J59" s="113"/>
      <c r="K59" s="114"/>
    </row>
    <row r="60" spans="1:11" ht="17.25" hidden="1" x14ac:dyDescent="0.3">
      <c r="A60" s="11"/>
      <c r="B60" s="125" t="s">
        <v>617</v>
      </c>
      <c r="C60" s="126">
        <f>C54+C58</f>
        <v>1923</v>
      </c>
      <c r="D60" s="126">
        <f t="shared" ref="D60:K60" si="2">D54+D58</f>
        <v>455</v>
      </c>
      <c r="E60" s="126">
        <f t="shared" si="2"/>
        <v>673</v>
      </c>
      <c r="F60" s="126">
        <f t="shared" si="2"/>
        <v>382</v>
      </c>
      <c r="G60" s="126">
        <f t="shared" si="2"/>
        <v>413</v>
      </c>
      <c r="H60" s="126">
        <f t="shared" si="2"/>
        <v>11540</v>
      </c>
      <c r="I60" s="126">
        <f t="shared" si="2"/>
        <v>6599</v>
      </c>
      <c r="J60" s="126">
        <f t="shared" si="2"/>
        <v>18139</v>
      </c>
      <c r="K60" s="126">
        <f t="shared" si="2"/>
        <v>1209.2661970000004</v>
      </c>
    </row>
    <row r="61" spans="1:11" ht="17.25" hidden="1" x14ac:dyDescent="0.3">
      <c r="A61" s="11"/>
      <c r="B61" s="112"/>
      <c r="C61" s="113"/>
      <c r="D61" s="113"/>
      <c r="E61" s="113"/>
      <c r="F61" s="113"/>
      <c r="G61" s="113"/>
      <c r="H61" s="113"/>
      <c r="I61" s="113"/>
      <c r="J61" s="113"/>
      <c r="K61" s="114"/>
    </row>
    <row r="62" spans="1:11" ht="17.25" x14ac:dyDescent="0.3">
      <c r="A62" s="11">
        <v>3</v>
      </c>
      <c r="B62" s="129" t="s">
        <v>618</v>
      </c>
      <c r="C62" s="128">
        <v>1923</v>
      </c>
      <c r="D62" s="128">
        <v>455</v>
      </c>
      <c r="E62" s="128">
        <v>673</v>
      </c>
      <c r="F62" s="128">
        <v>382</v>
      </c>
      <c r="G62" s="128">
        <v>413</v>
      </c>
      <c r="H62" s="128">
        <v>11540</v>
      </c>
      <c r="I62" s="128">
        <v>6599</v>
      </c>
      <c r="J62" s="128">
        <v>18139</v>
      </c>
      <c r="K62" s="128">
        <v>1209.2661969999999</v>
      </c>
    </row>
    <row r="63" spans="1:11" ht="20.100000000000001" customHeight="1" x14ac:dyDescent="0.25">
      <c r="A63" s="147" t="s">
        <v>624</v>
      </c>
      <c r="B63" s="147"/>
      <c r="C63" s="147"/>
      <c r="D63" s="147"/>
    </row>
  </sheetData>
  <mergeCells count="3">
    <mergeCell ref="A1:K1"/>
    <mergeCell ref="A2:K2"/>
    <mergeCell ref="A63:D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"/>
  <sheetViews>
    <sheetView workbookViewId="0">
      <selection activeCell="E246" sqref="E4:E246"/>
    </sheetView>
  </sheetViews>
  <sheetFormatPr defaultRowHeight="15" x14ac:dyDescent="0.25"/>
  <cols>
    <col min="2" max="5" width="9.140625" style="3"/>
  </cols>
  <sheetData>
    <row r="1" spans="1:5" x14ac:dyDescent="0.25">
      <c r="A1" s="148" t="s">
        <v>538</v>
      </c>
      <c r="B1" s="148"/>
      <c r="C1" s="148"/>
      <c r="D1" s="148"/>
      <c r="E1" s="148"/>
    </row>
    <row r="3" spans="1:5" x14ac:dyDescent="0.25">
      <c r="A3" s="91" t="s">
        <v>152</v>
      </c>
      <c r="B3" s="92" t="s">
        <v>121</v>
      </c>
      <c r="C3" s="92" t="s">
        <v>153</v>
      </c>
      <c r="D3" s="92" t="s">
        <v>122</v>
      </c>
      <c r="E3" s="92" t="s">
        <v>154</v>
      </c>
    </row>
    <row r="4" spans="1:5" x14ac:dyDescent="0.25">
      <c r="A4" s="93" t="s">
        <v>155</v>
      </c>
      <c r="B4" s="94"/>
      <c r="C4" s="94">
        <v>5</v>
      </c>
      <c r="D4" s="94">
        <v>5</v>
      </c>
      <c r="E4" s="102">
        <f>+B4/D4</f>
        <v>0</v>
      </c>
    </row>
    <row r="5" spans="1:5" x14ac:dyDescent="0.25">
      <c r="A5" s="93" t="s">
        <v>156</v>
      </c>
      <c r="B5" s="94"/>
      <c r="C5" s="94">
        <v>5</v>
      </c>
      <c r="D5" s="94">
        <v>5</v>
      </c>
      <c r="E5" s="102">
        <f t="shared" ref="E5:E68" si="0">+B5/D5</f>
        <v>0</v>
      </c>
    </row>
    <row r="6" spans="1:5" x14ac:dyDescent="0.25">
      <c r="A6" s="93" t="s">
        <v>157</v>
      </c>
      <c r="B6" s="94"/>
      <c r="C6" s="94">
        <v>5</v>
      </c>
      <c r="D6" s="94">
        <v>5</v>
      </c>
      <c r="E6" s="102">
        <f t="shared" si="0"/>
        <v>0</v>
      </c>
    </row>
    <row r="7" spans="1:5" x14ac:dyDescent="0.25">
      <c r="A7" s="93" t="s">
        <v>158</v>
      </c>
      <c r="B7" s="94"/>
      <c r="C7" s="94">
        <v>5</v>
      </c>
      <c r="D7" s="94">
        <v>5</v>
      </c>
      <c r="E7" s="102">
        <f t="shared" si="0"/>
        <v>0</v>
      </c>
    </row>
    <row r="8" spans="1:5" x14ac:dyDescent="0.25">
      <c r="A8" s="93" t="s">
        <v>159</v>
      </c>
      <c r="B8" s="94">
        <v>5</v>
      </c>
      <c r="C8" s="94">
        <v>13</v>
      </c>
      <c r="D8" s="94">
        <v>18</v>
      </c>
      <c r="E8" s="102">
        <f t="shared" si="0"/>
        <v>0.27777777777777779</v>
      </c>
    </row>
    <row r="9" spans="1:5" x14ac:dyDescent="0.25">
      <c r="A9" s="93" t="s">
        <v>160</v>
      </c>
      <c r="B9" s="94">
        <v>8</v>
      </c>
      <c r="C9" s="94">
        <v>9</v>
      </c>
      <c r="D9" s="94">
        <v>17</v>
      </c>
      <c r="E9" s="102">
        <f t="shared" si="0"/>
        <v>0.47058823529411764</v>
      </c>
    </row>
    <row r="10" spans="1:5" x14ac:dyDescent="0.25">
      <c r="A10" s="93" t="s">
        <v>161</v>
      </c>
      <c r="B10" s="94">
        <v>6</v>
      </c>
      <c r="C10" s="94">
        <v>16</v>
      </c>
      <c r="D10" s="94">
        <v>22</v>
      </c>
      <c r="E10" s="102">
        <f t="shared" si="0"/>
        <v>0.27272727272727271</v>
      </c>
    </row>
    <row r="11" spans="1:5" x14ac:dyDescent="0.25">
      <c r="A11" s="93" t="s">
        <v>162</v>
      </c>
      <c r="B11" s="94">
        <v>2</v>
      </c>
      <c r="C11" s="94">
        <v>6</v>
      </c>
      <c r="D11" s="94">
        <v>8</v>
      </c>
      <c r="E11" s="102">
        <f t="shared" si="0"/>
        <v>0.25</v>
      </c>
    </row>
    <row r="12" spans="1:5" x14ac:dyDescent="0.25">
      <c r="A12" s="93" t="s">
        <v>163</v>
      </c>
      <c r="B12" s="94">
        <v>9</v>
      </c>
      <c r="C12" s="94">
        <v>20</v>
      </c>
      <c r="D12" s="94">
        <v>29</v>
      </c>
      <c r="E12" s="102">
        <f t="shared" si="0"/>
        <v>0.31034482758620691</v>
      </c>
    </row>
    <row r="13" spans="1:5" x14ac:dyDescent="0.25">
      <c r="A13" s="93" t="s">
        <v>164</v>
      </c>
      <c r="B13" s="94">
        <v>5</v>
      </c>
      <c r="C13" s="94">
        <v>14</v>
      </c>
      <c r="D13" s="94">
        <v>19</v>
      </c>
      <c r="E13" s="102">
        <f t="shared" si="0"/>
        <v>0.26315789473684209</v>
      </c>
    </row>
    <row r="14" spans="1:5" x14ac:dyDescent="0.25">
      <c r="A14" s="93" t="s">
        <v>165</v>
      </c>
      <c r="B14" s="94">
        <v>6</v>
      </c>
      <c r="C14" s="94">
        <v>16</v>
      </c>
      <c r="D14" s="94">
        <v>22</v>
      </c>
      <c r="E14" s="102">
        <f t="shared" si="0"/>
        <v>0.27272727272727271</v>
      </c>
    </row>
    <row r="15" spans="1:5" x14ac:dyDescent="0.25">
      <c r="A15" s="93" t="s">
        <v>166</v>
      </c>
      <c r="B15" s="94">
        <v>7</v>
      </c>
      <c r="C15" s="94">
        <v>16</v>
      </c>
      <c r="D15" s="94">
        <v>23</v>
      </c>
      <c r="E15" s="102">
        <f t="shared" si="0"/>
        <v>0.30434782608695654</v>
      </c>
    </row>
    <row r="16" spans="1:5" x14ac:dyDescent="0.25">
      <c r="A16" s="93" t="s">
        <v>167</v>
      </c>
      <c r="B16" s="94">
        <v>11</v>
      </c>
      <c r="C16" s="94">
        <v>10</v>
      </c>
      <c r="D16" s="94">
        <v>21</v>
      </c>
      <c r="E16" s="102">
        <f t="shared" si="0"/>
        <v>0.52380952380952384</v>
      </c>
    </row>
    <row r="17" spans="1:5" x14ac:dyDescent="0.25">
      <c r="A17" s="93" t="s">
        <v>168</v>
      </c>
      <c r="B17" s="94">
        <v>1</v>
      </c>
      <c r="C17" s="94">
        <v>15</v>
      </c>
      <c r="D17" s="94">
        <v>16</v>
      </c>
      <c r="E17" s="102">
        <f t="shared" si="0"/>
        <v>6.25E-2</v>
      </c>
    </row>
    <row r="18" spans="1:5" x14ac:dyDescent="0.25">
      <c r="A18" s="93" t="s">
        <v>169</v>
      </c>
      <c r="B18" s="94">
        <v>2</v>
      </c>
      <c r="C18" s="94">
        <v>14</v>
      </c>
      <c r="D18" s="94">
        <v>16</v>
      </c>
      <c r="E18" s="102">
        <f t="shared" si="0"/>
        <v>0.125</v>
      </c>
    </row>
    <row r="19" spans="1:5" x14ac:dyDescent="0.25">
      <c r="A19" s="93" t="s">
        <v>170</v>
      </c>
      <c r="B19" s="94">
        <v>1</v>
      </c>
      <c r="C19" s="94">
        <v>13</v>
      </c>
      <c r="D19" s="94">
        <v>14</v>
      </c>
      <c r="E19" s="102">
        <f t="shared" si="0"/>
        <v>7.1428571428571425E-2</v>
      </c>
    </row>
    <row r="20" spans="1:5" x14ac:dyDescent="0.25">
      <c r="A20" s="93" t="s">
        <v>171</v>
      </c>
      <c r="B20" s="94"/>
      <c r="C20" s="94">
        <v>16</v>
      </c>
      <c r="D20" s="94">
        <v>16</v>
      </c>
      <c r="E20" s="102">
        <f t="shared" si="0"/>
        <v>0</v>
      </c>
    </row>
    <row r="21" spans="1:5" x14ac:dyDescent="0.25">
      <c r="A21" s="93" t="s">
        <v>172</v>
      </c>
      <c r="B21" s="94"/>
      <c r="C21" s="94">
        <v>12</v>
      </c>
      <c r="D21" s="94">
        <v>12</v>
      </c>
      <c r="E21" s="102">
        <f t="shared" si="0"/>
        <v>0</v>
      </c>
    </row>
    <row r="22" spans="1:5" x14ac:dyDescent="0.25">
      <c r="A22" s="93" t="s">
        <v>173</v>
      </c>
      <c r="B22" s="94"/>
      <c r="C22" s="94">
        <v>12</v>
      </c>
      <c r="D22" s="94">
        <v>12</v>
      </c>
      <c r="E22" s="102">
        <f t="shared" si="0"/>
        <v>0</v>
      </c>
    </row>
    <row r="23" spans="1:5" x14ac:dyDescent="0.25">
      <c r="A23" s="93" t="s">
        <v>174</v>
      </c>
      <c r="B23" s="94"/>
      <c r="C23" s="94">
        <v>12</v>
      </c>
      <c r="D23" s="94">
        <v>12</v>
      </c>
      <c r="E23" s="102">
        <f t="shared" si="0"/>
        <v>0</v>
      </c>
    </row>
    <row r="24" spans="1:5" x14ac:dyDescent="0.25">
      <c r="A24" s="93" t="s">
        <v>175</v>
      </c>
      <c r="B24" s="94"/>
      <c r="C24" s="94">
        <v>12</v>
      </c>
      <c r="D24" s="94">
        <v>12</v>
      </c>
      <c r="E24" s="102">
        <f t="shared" si="0"/>
        <v>0</v>
      </c>
    </row>
    <row r="25" spans="1:5" x14ac:dyDescent="0.25">
      <c r="A25" s="93" t="s">
        <v>176</v>
      </c>
      <c r="B25" s="94">
        <v>1</v>
      </c>
      <c r="C25" s="94">
        <v>12</v>
      </c>
      <c r="D25" s="94">
        <v>13</v>
      </c>
      <c r="E25" s="102">
        <f t="shared" si="0"/>
        <v>7.6923076923076927E-2</v>
      </c>
    </row>
    <row r="26" spans="1:5" x14ac:dyDescent="0.25">
      <c r="A26" s="93" t="s">
        <v>177</v>
      </c>
      <c r="B26" s="94">
        <v>1</v>
      </c>
      <c r="C26" s="94">
        <v>16</v>
      </c>
      <c r="D26" s="94">
        <v>17</v>
      </c>
      <c r="E26" s="102">
        <f t="shared" si="0"/>
        <v>5.8823529411764705E-2</v>
      </c>
    </row>
    <row r="27" spans="1:5" x14ac:dyDescent="0.25">
      <c r="A27" s="93" t="s">
        <v>178</v>
      </c>
      <c r="B27" s="94">
        <v>1</v>
      </c>
      <c r="C27" s="94">
        <v>16</v>
      </c>
      <c r="D27" s="94">
        <v>17</v>
      </c>
      <c r="E27" s="102">
        <f t="shared" si="0"/>
        <v>5.8823529411764705E-2</v>
      </c>
    </row>
    <row r="28" spans="1:5" x14ac:dyDescent="0.25">
      <c r="A28" s="93" t="s">
        <v>179</v>
      </c>
      <c r="B28" s="94">
        <v>6</v>
      </c>
      <c r="C28" s="94">
        <v>17</v>
      </c>
      <c r="D28" s="94">
        <v>23</v>
      </c>
      <c r="E28" s="102">
        <f t="shared" si="0"/>
        <v>0.2608695652173913</v>
      </c>
    </row>
    <row r="29" spans="1:5" x14ac:dyDescent="0.25">
      <c r="A29" s="93" t="s">
        <v>180</v>
      </c>
      <c r="B29" s="94">
        <v>25</v>
      </c>
      <c r="C29" s="94">
        <v>56</v>
      </c>
      <c r="D29" s="94">
        <v>81</v>
      </c>
      <c r="E29" s="102">
        <f t="shared" si="0"/>
        <v>0.30864197530864196</v>
      </c>
    </row>
    <row r="30" spans="1:5" x14ac:dyDescent="0.25">
      <c r="A30" s="93" t="s">
        <v>181</v>
      </c>
      <c r="B30" s="94">
        <v>1</v>
      </c>
      <c r="C30" s="94">
        <v>8</v>
      </c>
      <c r="D30" s="94">
        <v>9</v>
      </c>
      <c r="E30" s="102">
        <f t="shared" si="0"/>
        <v>0.1111111111111111</v>
      </c>
    </row>
    <row r="31" spans="1:5" x14ac:dyDescent="0.25">
      <c r="A31" s="93" t="s">
        <v>182</v>
      </c>
      <c r="B31" s="94">
        <v>2</v>
      </c>
      <c r="C31" s="94">
        <v>10</v>
      </c>
      <c r="D31" s="94">
        <v>12</v>
      </c>
      <c r="E31" s="102">
        <f t="shared" si="0"/>
        <v>0.16666666666666666</v>
      </c>
    </row>
    <row r="32" spans="1:5" x14ac:dyDescent="0.25">
      <c r="A32" s="93" t="s">
        <v>183</v>
      </c>
      <c r="B32" s="94"/>
      <c r="C32" s="94">
        <v>10</v>
      </c>
      <c r="D32" s="94">
        <v>10</v>
      </c>
      <c r="E32" s="102">
        <f t="shared" si="0"/>
        <v>0</v>
      </c>
    </row>
    <row r="33" spans="1:5" x14ac:dyDescent="0.25">
      <c r="A33" s="93" t="s">
        <v>184</v>
      </c>
      <c r="B33" s="94"/>
      <c r="C33" s="94">
        <v>10</v>
      </c>
      <c r="D33" s="94">
        <v>10</v>
      </c>
      <c r="E33" s="102">
        <f t="shared" si="0"/>
        <v>0</v>
      </c>
    </row>
    <row r="34" spans="1:5" x14ac:dyDescent="0.25">
      <c r="A34" s="93" t="s">
        <v>185</v>
      </c>
      <c r="B34" s="94">
        <v>1</v>
      </c>
      <c r="C34" s="94">
        <v>9</v>
      </c>
      <c r="D34" s="94">
        <v>10</v>
      </c>
      <c r="E34" s="102">
        <f t="shared" si="0"/>
        <v>0.1</v>
      </c>
    </row>
    <row r="35" spans="1:5" x14ac:dyDescent="0.25">
      <c r="A35" s="93" t="s">
        <v>186</v>
      </c>
      <c r="B35" s="94">
        <v>6</v>
      </c>
      <c r="C35" s="94">
        <v>24</v>
      </c>
      <c r="D35" s="94">
        <v>30</v>
      </c>
      <c r="E35" s="102">
        <f t="shared" si="0"/>
        <v>0.2</v>
      </c>
    </row>
    <row r="36" spans="1:5" x14ac:dyDescent="0.25">
      <c r="A36" s="93" t="s">
        <v>187</v>
      </c>
      <c r="B36" s="94">
        <v>12</v>
      </c>
      <c r="C36" s="94">
        <v>8</v>
      </c>
      <c r="D36" s="94">
        <v>20</v>
      </c>
      <c r="E36" s="102">
        <f t="shared" si="0"/>
        <v>0.6</v>
      </c>
    </row>
    <row r="37" spans="1:5" x14ac:dyDescent="0.25">
      <c r="A37" s="93" t="s">
        <v>188</v>
      </c>
      <c r="B37" s="94">
        <v>53</v>
      </c>
      <c r="C37" s="94">
        <v>103</v>
      </c>
      <c r="D37" s="94">
        <v>156</v>
      </c>
      <c r="E37" s="102">
        <f t="shared" si="0"/>
        <v>0.33974358974358976</v>
      </c>
    </row>
    <row r="38" spans="1:5" x14ac:dyDescent="0.25">
      <c r="A38" s="93" t="s">
        <v>189</v>
      </c>
      <c r="B38" s="94">
        <v>12</v>
      </c>
      <c r="C38" s="94">
        <v>32</v>
      </c>
      <c r="D38" s="94">
        <v>44</v>
      </c>
      <c r="E38" s="102">
        <f t="shared" si="0"/>
        <v>0.27272727272727271</v>
      </c>
    </row>
    <row r="39" spans="1:5" x14ac:dyDescent="0.25">
      <c r="A39" s="93" t="s">
        <v>190</v>
      </c>
      <c r="B39" s="94">
        <v>3</v>
      </c>
      <c r="C39" s="94">
        <v>21</v>
      </c>
      <c r="D39" s="94">
        <v>24</v>
      </c>
      <c r="E39" s="102">
        <f t="shared" si="0"/>
        <v>0.125</v>
      </c>
    </row>
    <row r="40" spans="1:5" x14ac:dyDescent="0.25">
      <c r="A40" s="93" t="s">
        <v>191</v>
      </c>
      <c r="B40" s="94">
        <v>2</v>
      </c>
      <c r="C40" s="94">
        <v>37</v>
      </c>
      <c r="D40" s="94">
        <v>39</v>
      </c>
      <c r="E40" s="102">
        <f t="shared" si="0"/>
        <v>5.128205128205128E-2</v>
      </c>
    </row>
    <row r="41" spans="1:5" x14ac:dyDescent="0.25">
      <c r="A41" s="93" t="s">
        <v>192</v>
      </c>
      <c r="B41" s="94">
        <v>7</v>
      </c>
      <c r="C41" s="94">
        <v>50</v>
      </c>
      <c r="D41" s="94">
        <v>57</v>
      </c>
      <c r="E41" s="102">
        <f t="shared" si="0"/>
        <v>0.12280701754385964</v>
      </c>
    </row>
    <row r="42" spans="1:5" x14ac:dyDescent="0.25">
      <c r="A42" s="93" t="s">
        <v>193</v>
      </c>
      <c r="B42" s="94">
        <v>2</v>
      </c>
      <c r="C42" s="94">
        <v>11</v>
      </c>
      <c r="D42" s="94">
        <v>13</v>
      </c>
      <c r="E42" s="102">
        <f t="shared" si="0"/>
        <v>0.15384615384615385</v>
      </c>
    </row>
    <row r="43" spans="1:5" x14ac:dyDescent="0.25">
      <c r="A43" s="93" t="s">
        <v>194</v>
      </c>
      <c r="B43" s="94">
        <v>10</v>
      </c>
      <c r="C43" s="94">
        <v>52</v>
      </c>
      <c r="D43" s="94">
        <v>62</v>
      </c>
      <c r="E43" s="102">
        <f t="shared" si="0"/>
        <v>0.16129032258064516</v>
      </c>
    </row>
    <row r="44" spans="1:5" x14ac:dyDescent="0.25">
      <c r="A44" s="93" t="s">
        <v>195</v>
      </c>
      <c r="B44" s="94">
        <v>3</v>
      </c>
      <c r="C44" s="94">
        <v>13</v>
      </c>
      <c r="D44" s="94">
        <v>16</v>
      </c>
      <c r="E44" s="102">
        <f t="shared" si="0"/>
        <v>0.1875</v>
      </c>
    </row>
    <row r="45" spans="1:5" x14ac:dyDescent="0.25">
      <c r="A45" s="93" t="s">
        <v>196</v>
      </c>
      <c r="B45" s="94">
        <v>4</v>
      </c>
      <c r="C45" s="94">
        <v>31</v>
      </c>
      <c r="D45" s="94">
        <v>35</v>
      </c>
      <c r="E45" s="102">
        <f t="shared" si="0"/>
        <v>0.11428571428571428</v>
      </c>
    </row>
    <row r="46" spans="1:5" x14ac:dyDescent="0.25">
      <c r="A46" s="93" t="s">
        <v>197</v>
      </c>
      <c r="B46" s="94">
        <v>2</v>
      </c>
      <c r="C46" s="94">
        <v>19</v>
      </c>
      <c r="D46" s="94">
        <v>21</v>
      </c>
      <c r="E46" s="102">
        <f t="shared" si="0"/>
        <v>9.5238095238095233E-2</v>
      </c>
    </row>
    <row r="47" spans="1:5" x14ac:dyDescent="0.25">
      <c r="A47" s="93" t="s">
        <v>198</v>
      </c>
      <c r="B47" s="94">
        <v>2</v>
      </c>
      <c r="C47" s="94">
        <v>13</v>
      </c>
      <c r="D47" s="94">
        <v>15</v>
      </c>
      <c r="E47" s="102">
        <f t="shared" si="0"/>
        <v>0.13333333333333333</v>
      </c>
    </row>
    <row r="48" spans="1:5" x14ac:dyDescent="0.25">
      <c r="A48" s="93" t="s">
        <v>199</v>
      </c>
      <c r="B48" s="94"/>
      <c r="C48" s="94">
        <v>5</v>
      </c>
      <c r="D48" s="94">
        <v>5</v>
      </c>
      <c r="E48" s="102">
        <f t="shared" si="0"/>
        <v>0</v>
      </c>
    </row>
    <row r="49" spans="1:5" x14ac:dyDescent="0.25">
      <c r="A49" s="93" t="s">
        <v>200</v>
      </c>
      <c r="B49" s="94"/>
      <c r="C49" s="94">
        <v>9</v>
      </c>
      <c r="D49" s="94">
        <v>9</v>
      </c>
      <c r="E49" s="102">
        <f t="shared" si="0"/>
        <v>0</v>
      </c>
    </row>
    <row r="50" spans="1:5" x14ac:dyDescent="0.25">
      <c r="A50" s="93" t="s">
        <v>201</v>
      </c>
      <c r="B50" s="94">
        <v>3</v>
      </c>
      <c r="C50" s="94">
        <v>7</v>
      </c>
      <c r="D50" s="94">
        <v>10</v>
      </c>
      <c r="E50" s="102">
        <f t="shared" si="0"/>
        <v>0.3</v>
      </c>
    </row>
    <row r="51" spans="1:5" x14ac:dyDescent="0.25">
      <c r="A51" s="93" t="s">
        <v>202</v>
      </c>
      <c r="B51" s="94">
        <v>6</v>
      </c>
      <c r="C51" s="94">
        <v>50</v>
      </c>
      <c r="D51" s="94">
        <v>56</v>
      </c>
      <c r="E51" s="102">
        <f t="shared" si="0"/>
        <v>0.10714285714285714</v>
      </c>
    </row>
    <row r="52" spans="1:5" x14ac:dyDescent="0.25">
      <c r="A52" s="93" t="s">
        <v>203</v>
      </c>
      <c r="B52" s="94">
        <v>1</v>
      </c>
      <c r="C52" s="94">
        <v>13</v>
      </c>
      <c r="D52" s="94">
        <v>14</v>
      </c>
      <c r="E52" s="102">
        <f t="shared" si="0"/>
        <v>7.1428571428571425E-2</v>
      </c>
    </row>
    <row r="53" spans="1:5" x14ac:dyDescent="0.25">
      <c r="A53" s="93" t="s">
        <v>204</v>
      </c>
      <c r="B53" s="94">
        <v>22</v>
      </c>
      <c r="C53" s="94">
        <v>42</v>
      </c>
      <c r="D53" s="94">
        <v>64</v>
      </c>
      <c r="E53" s="102">
        <f t="shared" si="0"/>
        <v>0.34375</v>
      </c>
    </row>
    <row r="54" spans="1:5" x14ac:dyDescent="0.25">
      <c r="A54" s="93" t="s">
        <v>205</v>
      </c>
      <c r="B54" s="94">
        <v>1</v>
      </c>
      <c r="C54" s="94">
        <v>8</v>
      </c>
      <c r="D54" s="94">
        <v>9</v>
      </c>
      <c r="E54" s="102">
        <f t="shared" si="0"/>
        <v>0.1111111111111111</v>
      </c>
    </row>
    <row r="55" spans="1:5" x14ac:dyDescent="0.25">
      <c r="A55" s="93" t="s">
        <v>206</v>
      </c>
      <c r="B55" s="94">
        <v>7</v>
      </c>
      <c r="C55" s="94">
        <v>23</v>
      </c>
      <c r="D55" s="94">
        <v>30</v>
      </c>
      <c r="E55" s="102">
        <f t="shared" si="0"/>
        <v>0.23333333333333334</v>
      </c>
    </row>
    <row r="56" spans="1:5" x14ac:dyDescent="0.25">
      <c r="A56" s="93" t="s">
        <v>207</v>
      </c>
      <c r="B56" s="94">
        <v>3</v>
      </c>
      <c r="C56" s="94">
        <v>18</v>
      </c>
      <c r="D56" s="94">
        <v>21</v>
      </c>
      <c r="E56" s="102">
        <f t="shared" si="0"/>
        <v>0.14285714285714285</v>
      </c>
    </row>
    <row r="57" spans="1:5" x14ac:dyDescent="0.25">
      <c r="A57" s="93" t="s">
        <v>208</v>
      </c>
      <c r="B57" s="94">
        <v>7</v>
      </c>
      <c r="C57" s="94">
        <v>38</v>
      </c>
      <c r="D57" s="94">
        <v>45</v>
      </c>
      <c r="E57" s="102">
        <f t="shared" si="0"/>
        <v>0.15555555555555556</v>
      </c>
    </row>
    <row r="58" spans="1:5" x14ac:dyDescent="0.25">
      <c r="A58" s="93" t="s">
        <v>209</v>
      </c>
      <c r="B58" s="94">
        <v>2</v>
      </c>
      <c r="C58" s="94">
        <v>22</v>
      </c>
      <c r="D58" s="94">
        <v>24</v>
      </c>
      <c r="E58" s="102">
        <f t="shared" si="0"/>
        <v>8.3333333333333329E-2</v>
      </c>
    </row>
    <row r="59" spans="1:5" x14ac:dyDescent="0.25">
      <c r="A59" s="93" t="s">
        <v>210</v>
      </c>
      <c r="B59" s="94">
        <v>11</v>
      </c>
      <c r="C59" s="94">
        <v>12</v>
      </c>
      <c r="D59" s="94">
        <v>23</v>
      </c>
      <c r="E59" s="102">
        <f t="shared" si="0"/>
        <v>0.47826086956521741</v>
      </c>
    </row>
    <row r="60" spans="1:5" x14ac:dyDescent="0.25">
      <c r="A60" s="93" t="s">
        <v>211</v>
      </c>
      <c r="B60" s="94">
        <v>2</v>
      </c>
      <c r="C60" s="94">
        <v>20</v>
      </c>
      <c r="D60" s="94">
        <v>22</v>
      </c>
      <c r="E60" s="102">
        <f t="shared" si="0"/>
        <v>9.0909090909090912E-2</v>
      </c>
    </row>
    <row r="61" spans="1:5" x14ac:dyDescent="0.25">
      <c r="A61" s="93" t="s">
        <v>212</v>
      </c>
      <c r="B61" s="94">
        <v>2</v>
      </c>
      <c r="C61" s="94">
        <v>16</v>
      </c>
      <c r="D61" s="94">
        <v>18</v>
      </c>
      <c r="E61" s="102">
        <f t="shared" si="0"/>
        <v>0.1111111111111111</v>
      </c>
    </row>
    <row r="62" spans="1:5" x14ac:dyDescent="0.25">
      <c r="A62" s="93" t="s">
        <v>213</v>
      </c>
      <c r="B62" s="94">
        <v>8</v>
      </c>
      <c r="C62" s="94">
        <v>14</v>
      </c>
      <c r="D62" s="94">
        <v>22</v>
      </c>
      <c r="E62" s="102">
        <f t="shared" si="0"/>
        <v>0.36363636363636365</v>
      </c>
    </row>
    <row r="63" spans="1:5" x14ac:dyDescent="0.25">
      <c r="A63" s="93" t="s">
        <v>214</v>
      </c>
      <c r="B63" s="94">
        <v>7</v>
      </c>
      <c r="C63" s="94">
        <v>14</v>
      </c>
      <c r="D63" s="94">
        <v>21</v>
      </c>
      <c r="E63" s="102">
        <f t="shared" si="0"/>
        <v>0.33333333333333331</v>
      </c>
    </row>
    <row r="64" spans="1:5" x14ac:dyDescent="0.25">
      <c r="A64" s="93" t="s">
        <v>215</v>
      </c>
      <c r="B64" s="94">
        <v>19</v>
      </c>
      <c r="C64" s="94">
        <v>19</v>
      </c>
      <c r="D64" s="94">
        <v>38</v>
      </c>
      <c r="E64" s="102">
        <f t="shared" si="0"/>
        <v>0.5</v>
      </c>
    </row>
    <row r="65" spans="1:5" x14ac:dyDescent="0.25">
      <c r="A65" s="93" t="s">
        <v>216</v>
      </c>
      <c r="B65" s="94">
        <v>3</v>
      </c>
      <c r="C65" s="94">
        <v>2</v>
      </c>
      <c r="D65" s="94">
        <v>5</v>
      </c>
      <c r="E65" s="102">
        <f t="shared" si="0"/>
        <v>0.6</v>
      </c>
    </row>
    <row r="66" spans="1:5" x14ac:dyDescent="0.25">
      <c r="A66" s="93" t="s">
        <v>217</v>
      </c>
      <c r="B66" s="94">
        <v>1</v>
      </c>
      <c r="C66" s="94">
        <v>13</v>
      </c>
      <c r="D66" s="94">
        <v>14</v>
      </c>
      <c r="E66" s="102">
        <f t="shared" si="0"/>
        <v>7.1428571428571425E-2</v>
      </c>
    </row>
    <row r="67" spans="1:5" x14ac:dyDescent="0.25">
      <c r="A67" s="93" t="s">
        <v>218</v>
      </c>
      <c r="B67" s="94"/>
      <c r="C67" s="94">
        <v>13</v>
      </c>
      <c r="D67" s="94">
        <v>13</v>
      </c>
      <c r="E67" s="102">
        <f t="shared" si="0"/>
        <v>0</v>
      </c>
    </row>
    <row r="68" spans="1:5" x14ac:dyDescent="0.25">
      <c r="A68" s="93" t="s">
        <v>219</v>
      </c>
      <c r="B68" s="94"/>
      <c r="C68" s="94">
        <v>14</v>
      </c>
      <c r="D68" s="94">
        <v>14</v>
      </c>
      <c r="E68" s="102">
        <f t="shared" si="0"/>
        <v>0</v>
      </c>
    </row>
    <row r="69" spans="1:5" x14ac:dyDescent="0.25">
      <c r="A69" s="93" t="s">
        <v>220</v>
      </c>
      <c r="B69" s="94">
        <v>6</v>
      </c>
      <c r="C69" s="94">
        <v>7</v>
      </c>
      <c r="D69" s="94">
        <v>13</v>
      </c>
      <c r="E69" s="102">
        <f t="shared" ref="E69:E132" si="1">+B69/D69</f>
        <v>0.46153846153846156</v>
      </c>
    </row>
    <row r="70" spans="1:5" x14ac:dyDescent="0.25">
      <c r="A70" s="93" t="s">
        <v>221</v>
      </c>
      <c r="B70" s="94">
        <v>1</v>
      </c>
      <c r="C70" s="94">
        <v>30</v>
      </c>
      <c r="D70" s="94">
        <v>31</v>
      </c>
      <c r="E70" s="102">
        <f t="shared" si="1"/>
        <v>3.2258064516129031E-2</v>
      </c>
    </row>
    <row r="71" spans="1:5" x14ac:dyDescent="0.25">
      <c r="A71" s="93" t="s">
        <v>222</v>
      </c>
      <c r="B71" s="94">
        <v>10</v>
      </c>
      <c r="C71" s="94">
        <v>30</v>
      </c>
      <c r="D71" s="94">
        <v>40</v>
      </c>
      <c r="E71" s="102">
        <f t="shared" si="1"/>
        <v>0.25</v>
      </c>
    </row>
    <row r="72" spans="1:5" x14ac:dyDescent="0.25">
      <c r="A72" s="93" t="s">
        <v>223</v>
      </c>
      <c r="B72" s="94">
        <v>16</v>
      </c>
      <c r="C72" s="94">
        <v>30</v>
      </c>
      <c r="D72" s="94">
        <v>46</v>
      </c>
      <c r="E72" s="102">
        <f t="shared" si="1"/>
        <v>0.34782608695652173</v>
      </c>
    </row>
    <row r="73" spans="1:5" x14ac:dyDescent="0.25">
      <c r="A73" s="93" t="s">
        <v>224</v>
      </c>
      <c r="B73" s="94">
        <v>18</v>
      </c>
      <c r="C73" s="94">
        <v>27</v>
      </c>
      <c r="D73" s="94">
        <v>45</v>
      </c>
      <c r="E73" s="102">
        <f t="shared" si="1"/>
        <v>0.4</v>
      </c>
    </row>
    <row r="74" spans="1:5" x14ac:dyDescent="0.25">
      <c r="A74" s="93" t="s">
        <v>225</v>
      </c>
      <c r="B74" s="94">
        <v>1</v>
      </c>
      <c r="C74" s="94">
        <v>21</v>
      </c>
      <c r="D74" s="94">
        <v>22</v>
      </c>
      <c r="E74" s="102">
        <f t="shared" si="1"/>
        <v>4.5454545454545456E-2</v>
      </c>
    </row>
    <row r="75" spans="1:5" x14ac:dyDescent="0.25">
      <c r="A75" s="93" t="s">
        <v>226</v>
      </c>
      <c r="B75" s="94">
        <v>1</v>
      </c>
      <c r="C75" s="94">
        <v>16</v>
      </c>
      <c r="D75" s="94">
        <v>17</v>
      </c>
      <c r="E75" s="102">
        <f t="shared" si="1"/>
        <v>5.8823529411764705E-2</v>
      </c>
    </row>
    <row r="76" spans="1:5" x14ac:dyDescent="0.25">
      <c r="A76" s="93" t="s">
        <v>227</v>
      </c>
      <c r="B76" s="94">
        <v>1</v>
      </c>
      <c r="C76" s="94">
        <v>20</v>
      </c>
      <c r="D76" s="94">
        <v>21</v>
      </c>
      <c r="E76" s="102">
        <f t="shared" si="1"/>
        <v>4.7619047619047616E-2</v>
      </c>
    </row>
    <row r="77" spans="1:5" x14ac:dyDescent="0.25">
      <c r="A77" s="93" t="s">
        <v>228</v>
      </c>
      <c r="B77" s="94"/>
      <c r="C77" s="94">
        <v>8</v>
      </c>
      <c r="D77" s="94">
        <v>8</v>
      </c>
      <c r="E77" s="102">
        <f t="shared" si="1"/>
        <v>0</v>
      </c>
    </row>
    <row r="78" spans="1:5" x14ac:dyDescent="0.25">
      <c r="A78" s="93" t="s">
        <v>229</v>
      </c>
      <c r="B78" s="94"/>
      <c r="C78" s="94">
        <v>5</v>
      </c>
      <c r="D78" s="94">
        <v>5</v>
      </c>
      <c r="E78" s="102">
        <f t="shared" si="1"/>
        <v>0</v>
      </c>
    </row>
    <row r="79" spans="1:5" x14ac:dyDescent="0.25">
      <c r="A79" s="93" t="s">
        <v>230</v>
      </c>
      <c r="B79" s="94">
        <v>6</v>
      </c>
      <c r="C79" s="94">
        <v>14</v>
      </c>
      <c r="D79" s="94">
        <v>20</v>
      </c>
      <c r="E79" s="102">
        <f t="shared" si="1"/>
        <v>0.3</v>
      </c>
    </row>
    <row r="80" spans="1:5" x14ac:dyDescent="0.25">
      <c r="A80" s="93" t="s">
        <v>231</v>
      </c>
      <c r="B80" s="94">
        <v>5</v>
      </c>
      <c r="C80" s="94">
        <v>16</v>
      </c>
      <c r="D80" s="94">
        <v>21</v>
      </c>
      <c r="E80" s="102">
        <f t="shared" si="1"/>
        <v>0.23809523809523808</v>
      </c>
    </row>
    <row r="81" spans="1:5" x14ac:dyDescent="0.25">
      <c r="A81" s="93" t="s">
        <v>232</v>
      </c>
      <c r="B81" s="94">
        <v>6</v>
      </c>
      <c r="C81" s="94">
        <v>7</v>
      </c>
      <c r="D81" s="94">
        <v>13</v>
      </c>
      <c r="E81" s="102">
        <f t="shared" si="1"/>
        <v>0.46153846153846156</v>
      </c>
    </row>
    <row r="82" spans="1:5" x14ac:dyDescent="0.25">
      <c r="A82" s="93" t="s">
        <v>233</v>
      </c>
      <c r="B82" s="94">
        <v>1</v>
      </c>
      <c r="C82" s="94">
        <v>10</v>
      </c>
      <c r="D82" s="94">
        <v>11</v>
      </c>
      <c r="E82" s="102">
        <f t="shared" si="1"/>
        <v>9.0909090909090912E-2</v>
      </c>
    </row>
    <row r="83" spans="1:5" x14ac:dyDescent="0.25">
      <c r="A83" s="93" t="s">
        <v>234</v>
      </c>
      <c r="B83" s="94">
        <v>1</v>
      </c>
      <c r="C83" s="94">
        <v>10</v>
      </c>
      <c r="D83" s="94">
        <v>11</v>
      </c>
      <c r="E83" s="102">
        <f t="shared" si="1"/>
        <v>9.0909090909090912E-2</v>
      </c>
    </row>
    <row r="84" spans="1:5" x14ac:dyDescent="0.25">
      <c r="A84" s="93" t="s">
        <v>235</v>
      </c>
      <c r="B84" s="94">
        <v>5</v>
      </c>
      <c r="C84" s="94">
        <v>12</v>
      </c>
      <c r="D84" s="94">
        <v>17</v>
      </c>
      <c r="E84" s="102">
        <f t="shared" si="1"/>
        <v>0.29411764705882354</v>
      </c>
    </row>
    <row r="85" spans="1:5" x14ac:dyDescent="0.25">
      <c r="A85" s="93" t="s">
        <v>236</v>
      </c>
      <c r="B85" s="94">
        <v>6</v>
      </c>
      <c r="C85" s="94">
        <v>12</v>
      </c>
      <c r="D85" s="94">
        <v>18</v>
      </c>
      <c r="E85" s="102">
        <f t="shared" si="1"/>
        <v>0.33333333333333331</v>
      </c>
    </row>
    <row r="86" spans="1:5" x14ac:dyDescent="0.25">
      <c r="A86" s="93" t="s">
        <v>237</v>
      </c>
      <c r="B86" s="94">
        <v>1</v>
      </c>
      <c r="C86" s="94">
        <v>3</v>
      </c>
      <c r="D86" s="94">
        <v>4</v>
      </c>
      <c r="E86" s="102">
        <f t="shared" si="1"/>
        <v>0.25</v>
      </c>
    </row>
    <row r="87" spans="1:5" x14ac:dyDescent="0.25">
      <c r="A87" s="93" t="s">
        <v>238</v>
      </c>
      <c r="B87" s="94">
        <v>7</v>
      </c>
      <c r="C87" s="94">
        <v>7</v>
      </c>
      <c r="D87" s="94">
        <v>14</v>
      </c>
      <c r="E87" s="102">
        <f t="shared" si="1"/>
        <v>0.5</v>
      </c>
    </row>
    <row r="88" spans="1:5" x14ac:dyDescent="0.25">
      <c r="A88" s="93" t="s">
        <v>239</v>
      </c>
      <c r="B88" s="94">
        <v>3</v>
      </c>
      <c r="C88" s="94">
        <v>8</v>
      </c>
      <c r="D88" s="94">
        <v>11</v>
      </c>
      <c r="E88" s="102">
        <f t="shared" si="1"/>
        <v>0.27272727272727271</v>
      </c>
    </row>
    <row r="89" spans="1:5" x14ac:dyDescent="0.25">
      <c r="A89" s="93" t="s">
        <v>240</v>
      </c>
      <c r="B89" s="94">
        <v>1</v>
      </c>
      <c r="C89" s="94">
        <v>10</v>
      </c>
      <c r="D89" s="94">
        <v>11</v>
      </c>
      <c r="E89" s="102">
        <f t="shared" si="1"/>
        <v>9.0909090909090912E-2</v>
      </c>
    </row>
    <row r="90" spans="1:5" x14ac:dyDescent="0.25">
      <c r="A90" s="93" t="s">
        <v>241</v>
      </c>
      <c r="B90" s="94">
        <v>3</v>
      </c>
      <c r="C90" s="94">
        <v>10</v>
      </c>
      <c r="D90" s="94">
        <v>13</v>
      </c>
      <c r="E90" s="102">
        <f t="shared" si="1"/>
        <v>0.23076923076923078</v>
      </c>
    </row>
    <row r="91" spans="1:5" x14ac:dyDescent="0.25">
      <c r="A91" s="93" t="s">
        <v>242</v>
      </c>
      <c r="B91" s="94">
        <v>2</v>
      </c>
      <c r="C91" s="94">
        <v>10</v>
      </c>
      <c r="D91" s="94">
        <v>12</v>
      </c>
      <c r="E91" s="102">
        <f t="shared" si="1"/>
        <v>0.16666666666666666</v>
      </c>
    </row>
    <row r="92" spans="1:5" x14ac:dyDescent="0.25">
      <c r="A92" s="93" t="s">
        <v>243</v>
      </c>
      <c r="B92" s="94">
        <v>1</v>
      </c>
      <c r="C92" s="94">
        <v>10</v>
      </c>
      <c r="D92" s="94">
        <v>11</v>
      </c>
      <c r="E92" s="102">
        <f t="shared" si="1"/>
        <v>9.0909090909090912E-2</v>
      </c>
    </row>
    <row r="93" spans="1:5" x14ac:dyDescent="0.25">
      <c r="A93" s="93" t="s">
        <v>244</v>
      </c>
      <c r="B93" s="94"/>
      <c r="C93" s="94">
        <v>9</v>
      </c>
      <c r="D93" s="94">
        <v>9</v>
      </c>
      <c r="E93" s="102">
        <f t="shared" si="1"/>
        <v>0</v>
      </c>
    </row>
    <row r="94" spans="1:5" x14ac:dyDescent="0.25">
      <c r="A94" s="93" t="s">
        <v>245</v>
      </c>
      <c r="B94" s="94">
        <v>11</v>
      </c>
      <c r="C94" s="94">
        <v>37</v>
      </c>
      <c r="D94" s="94">
        <v>48</v>
      </c>
      <c r="E94" s="102">
        <f t="shared" si="1"/>
        <v>0.22916666666666666</v>
      </c>
    </row>
    <row r="95" spans="1:5" x14ac:dyDescent="0.25">
      <c r="A95" s="93" t="s">
        <v>246</v>
      </c>
      <c r="B95" s="94">
        <v>5</v>
      </c>
      <c r="C95" s="94">
        <v>31</v>
      </c>
      <c r="D95" s="94">
        <v>36</v>
      </c>
      <c r="E95" s="102">
        <f t="shared" si="1"/>
        <v>0.1388888888888889</v>
      </c>
    </row>
    <row r="96" spans="1:5" x14ac:dyDescent="0.25">
      <c r="A96" s="93" t="s">
        <v>247</v>
      </c>
      <c r="B96" s="94">
        <v>7</v>
      </c>
      <c r="C96" s="94">
        <v>44</v>
      </c>
      <c r="D96" s="94">
        <v>51</v>
      </c>
      <c r="E96" s="102">
        <f t="shared" si="1"/>
        <v>0.13725490196078433</v>
      </c>
    </row>
    <row r="97" spans="1:5" x14ac:dyDescent="0.25">
      <c r="A97" s="93" t="s">
        <v>248</v>
      </c>
      <c r="B97" s="94">
        <v>2</v>
      </c>
      <c r="C97" s="94">
        <v>16</v>
      </c>
      <c r="D97" s="94">
        <v>18</v>
      </c>
      <c r="E97" s="102">
        <f t="shared" si="1"/>
        <v>0.1111111111111111</v>
      </c>
    </row>
    <row r="98" spans="1:5" x14ac:dyDescent="0.25">
      <c r="A98" s="93" t="s">
        <v>249</v>
      </c>
      <c r="B98" s="94">
        <v>5</v>
      </c>
      <c r="C98" s="94">
        <v>15</v>
      </c>
      <c r="D98" s="94">
        <v>20</v>
      </c>
      <c r="E98" s="102">
        <f t="shared" si="1"/>
        <v>0.25</v>
      </c>
    </row>
    <row r="99" spans="1:5" x14ac:dyDescent="0.25">
      <c r="A99" s="93" t="s">
        <v>250</v>
      </c>
      <c r="B99" s="94">
        <v>2</v>
      </c>
      <c r="C99" s="94">
        <v>10</v>
      </c>
      <c r="D99" s="94">
        <v>12</v>
      </c>
      <c r="E99" s="102">
        <f t="shared" si="1"/>
        <v>0.16666666666666666</v>
      </c>
    </row>
    <row r="100" spans="1:5" x14ac:dyDescent="0.25">
      <c r="A100" s="93" t="s">
        <v>251</v>
      </c>
      <c r="B100" s="94">
        <v>3</v>
      </c>
      <c r="C100" s="94">
        <v>20</v>
      </c>
      <c r="D100" s="94">
        <v>23</v>
      </c>
      <c r="E100" s="102">
        <f t="shared" si="1"/>
        <v>0.13043478260869565</v>
      </c>
    </row>
    <row r="101" spans="1:5" x14ac:dyDescent="0.25">
      <c r="A101" s="93" t="s">
        <v>252</v>
      </c>
      <c r="B101" s="94">
        <v>5</v>
      </c>
      <c r="C101" s="94">
        <v>26</v>
      </c>
      <c r="D101" s="94">
        <v>31</v>
      </c>
      <c r="E101" s="102">
        <f t="shared" si="1"/>
        <v>0.16129032258064516</v>
      </c>
    </row>
    <row r="102" spans="1:5" x14ac:dyDescent="0.25">
      <c r="A102" s="93" t="s">
        <v>253</v>
      </c>
      <c r="B102" s="94"/>
      <c r="C102" s="94">
        <v>3</v>
      </c>
      <c r="D102" s="94">
        <v>3</v>
      </c>
      <c r="E102" s="102">
        <f t="shared" si="1"/>
        <v>0</v>
      </c>
    </row>
    <row r="103" spans="1:5" x14ac:dyDescent="0.25">
      <c r="A103" s="93" t="s">
        <v>254</v>
      </c>
      <c r="B103" s="94"/>
      <c r="C103" s="94">
        <v>16</v>
      </c>
      <c r="D103" s="94">
        <v>16</v>
      </c>
      <c r="E103" s="102">
        <f t="shared" si="1"/>
        <v>0</v>
      </c>
    </row>
    <row r="104" spans="1:5" x14ac:dyDescent="0.25">
      <c r="A104" s="93" t="s">
        <v>255</v>
      </c>
      <c r="B104" s="94">
        <v>1</v>
      </c>
      <c r="C104" s="94">
        <v>9</v>
      </c>
      <c r="D104" s="94">
        <v>10</v>
      </c>
      <c r="E104" s="102">
        <f t="shared" si="1"/>
        <v>0.1</v>
      </c>
    </row>
    <row r="105" spans="1:5" x14ac:dyDescent="0.25">
      <c r="A105" s="93" t="s">
        <v>256</v>
      </c>
      <c r="B105" s="94">
        <v>1</v>
      </c>
      <c r="C105" s="94">
        <v>3</v>
      </c>
      <c r="D105" s="94">
        <v>4</v>
      </c>
      <c r="E105" s="102">
        <f t="shared" si="1"/>
        <v>0.25</v>
      </c>
    </row>
    <row r="106" spans="1:5" x14ac:dyDescent="0.25">
      <c r="A106" s="93" t="s">
        <v>257</v>
      </c>
      <c r="B106" s="94">
        <v>7</v>
      </c>
      <c r="C106" s="94">
        <v>24</v>
      </c>
      <c r="D106" s="94">
        <v>31</v>
      </c>
      <c r="E106" s="102">
        <f t="shared" si="1"/>
        <v>0.22580645161290322</v>
      </c>
    </row>
    <row r="107" spans="1:5" x14ac:dyDescent="0.25">
      <c r="A107" s="93" t="s">
        <v>258</v>
      </c>
      <c r="B107" s="94">
        <v>7</v>
      </c>
      <c r="C107" s="94">
        <v>25</v>
      </c>
      <c r="D107" s="94">
        <v>32</v>
      </c>
      <c r="E107" s="102">
        <f t="shared" si="1"/>
        <v>0.21875</v>
      </c>
    </row>
    <row r="108" spans="1:5" x14ac:dyDescent="0.25">
      <c r="A108" s="93" t="s">
        <v>259</v>
      </c>
      <c r="B108" s="94">
        <v>1</v>
      </c>
      <c r="C108" s="94">
        <v>12</v>
      </c>
      <c r="D108" s="94">
        <v>13</v>
      </c>
      <c r="E108" s="102">
        <f t="shared" si="1"/>
        <v>7.6923076923076927E-2</v>
      </c>
    </row>
    <row r="109" spans="1:5" x14ac:dyDescent="0.25">
      <c r="A109" s="93" t="s">
        <v>260</v>
      </c>
      <c r="B109" s="94"/>
      <c r="C109" s="94">
        <v>11</v>
      </c>
      <c r="D109" s="94">
        <v>11</v>
      </c>
      <c r="E109" s="102">
        <f t="shared" si="1"/>
        <v>0</v>
      </c>
    </row>
    <row r="110" spans="1:5" x14ac:dyDescent="0.25">
      <c r="A110" s="93" t="s">
        <v>261</v>
      </c>
      <c r="B110" s="94"/>
      <c r="C110" s="94">
        <v>7</v>
      </c>
      <c r="D110" s="94">
        <v>7</v>
      </c>
      <c r="E110" s="102">
        <f t="shared" si="1"/>
        <v>0</v>
      </c>
    </row>
    <row r="111" spans="1:5" x14ac:dyDescent="0.25">
      <c r="A111" s="93" t="s">
        <v>262</v>
      </c>
      <c r="B111" s="94">
        <v>4</v>
      </c>
      <c r="C111" s="94">
        <v>26</v>
      </c>
      <c r="D111" s="94">
        <v>30</v>
      </c>
      <c r="E111" s="102">
        <f t="shared" si="1"/>
        <v>0.13333333333333333</v>
      </c>
    </row>
    <row r="112" spans="1:5" x14ac:dyDescent="0.25">
      <c r="A112" s="93" t="s">
        <v>263</v>
      </c>
      <c r="B112" s="94">
        <v>2</v>
      </c>
      <c r="C112" s="94">
        <v>14</v>
      </c>
      <c r="D112" s="94">
        <v>16</v>
      </c>
      <c r="E112" s="102">
        <f t="shared" si="1"/>
        <v>0.125</v>
      </c>
    </row>
    <row r="113" spans="1:5" x14ac:dyDescent="0.25">
      <c r="A113" s="93" t="s">
        <v>264</v>
      </c>
      <c r="B113" s="94">
        <v>3</v>
      </c>
      <c r="C113" s="94">
        <v>11</v>
      </c>
      <c r="D113" s="94">
        <v>14</v>
      </c>
      <c r="E113" s="102">
        <f t="shared" si="1"/>
        <v>0.21428571428571427</v>
      </c>
    </row>
    <row r="114" spans="1:5" x14ac:dyDescent="0.25">
      <c r="A114" s="93" t="s">
        <v>265</v>
      </c>
      <c r="B114" s="94">
        <v>1</v>
      </c>
      <c r="C114" s="94">
        <v>16</v>
      </c>
      <c r="D114" s="94">
        <v>17</v>
      </c>
      <c r="E114" s="102">
        <f t="shared" si="1"/>
        <v>5.8823529411764705E-2</v>
      </c>
    </row>
    <row r="115" spans="1:5" x14ac:dyDescent="0.25">
      <c r="A115" s="93" t="s">
        <v>266</v>
      </c>
      <c r="B115" s="94">
        <v>4</v>
      </c>
      <c r="C115" s="94">
        <v>19</v>
      </c>
      <c r="D115" s="94">
        <v>23</v>
      </c>
      <c r="E115" s="102">
        <f t="shared" si="1"/>
        <v>0.17391304347826086</v>
      </c>
    </row>
    <row r="116" spans="1:5" x14ac:dyDescent="0.25">
      <c r="A116" s="93" t="s">
        <v>267</v>
      </c>
      <c r="B116" s="94">
        <v>3</v>
      </c>
      <c r="C116" s="94">
        <v>14</v>
      </c>
      <c r="D116" s="94">
        <v>17</v>
      </c>
      <c r="E116" s="102">
        <f t="shared" si="1"/>
        <v>0.17647058823529413</v>
      </c>
    </row>
    <row r="117" spans="1:5" x14ac:dyDescent="0.25">
      <c r="A117" s="93" t="s">
        <v>268</v>
      </c>
      <c r="B117" s="94">
        <v>3</v>
      </c>
      <c r="C117" s="94">
        <v>14</v>
      </c>
      <c r="D117" s="94">
        <v>17</v>
      </c>
      <c r="E117" s="102">
        <f t="shared" si="1"/>
        <v>0.17647058823529413</v>
      </c>
    </row>
    <row r="118" spans="1:5" x14ac:dyDescent="0.25">
      <c r="A118" s="93" t="s">
        <v>269</v>
      </c>
      <c r="B118" s="94">
        <v>3</v>
      </c>
      <c r="C118" s="94">
        <v>14</v>
      </c>
      <c r="D118" s="94">
        <v>17</v>
      </c>
      <c r="E118" s="102">
        <f t="shared" si="1"/>
        <v>0.17647058823529413</v>
      </c>
    </row>
    <row r="119" spans="1:5" x14ac:dyDescent="0.25">
      <c r="A119" s="93" t="s">
        <v>270</v>
      </c>
      <c r="B119" s="94">
        <v>1</v>
      </c>
      <c r="C119" s="94">
        <v>14</v>
      </c>
      <c r="D119" s="94">
        <v>15</v>
      </c>
      <c r="E119" s="102">
        <f t="shared" si="1"/>
        <v>6.6666666666666666E-2</v>
      </c>
    </row>
    <row r="120" spans="1:5" x14ac:dyDescent="0.25">
      <c r="A120" s="93" t="s">
        <v>271</v>
      </c>
      <c r="B120" s="94"/>
      <c r="C120" s="94">
        <v>11</v>
      </c>
      <c r="D120" s="94">
        <v>11</v>
      </c>
      <c r="E120" s="102">
        <f t="shared" si="1"/>
        <v>0</v>
      </c>
    </row>
    <row r="121" spans="1:5" x14ac:dyDescent="0.25">
      <c r="A121" s="93" t="s">
        <v>272</v>
      </c>
      <c r="B121" s="94"/>
      <c r="C121" s="94">
        <v>12</v>
      </c>
      <c r="D121" s="94">
        <v>12</v>
      </c>
      <c r="E121" s="102">
        <f t="shared" si="1"/>
        <v>0</v>
      </c>
    </row>
    <row r="122" spans="1:5" x14ac:dyDescent="0.25">
      <c r="A122" s="93" t="s">
        <v>273</v>
      </c>
      <c r="B122" s="94">
        <v>2</v>
      </c>
      <c r="C122" s="94">
        <v>10</v>
      </c>
      <c r="D122" s="94">
        <v>12</v>
      </c>
      <c r="E122" s="102">
        <f t="shared" si="1"/>
        <v>0.16666666666666666</v>
      </c>
    </row>
    <row r="123" spans="1:5" x14ac:dyDescent="0.25">
      <c r="A123" s="93" t="s">
        <v>274</v>
      </c>
      <c r="B123" s="94">
        <v>128</v>
      </c>
      <c r="C123" s="94">
        <v>216</v>
      </c>
      <c r="D123" s="94">
        <v>344</v>
      </c>
      <c r="E123" s="102">
        <f t="shared" si="1"/>
        <v>0.37209302325581395</v>
      </c>
    </row>
    <row r="124" spans="1:5" x14ac:dyDescent="0.25">
      <c r="A124" s="93" t="s">
        <v>275</v>
      </c>
      <c r="B124" s="94">
        <v>26</v>
      </c>
      <c r="C124" s="94">
        <v>27</v>
      </c>
      <c r="D124" s="94">
        <v>53</v>
      </c>
      <c r="E124" s="102">
        <f t="shared" si="1"/>
        <v>0.49056603773584906</v>
      </c>
    </row>
    <row r="125" spans="1:5" x14ac:dyDescent="0.25">
      <c r="A125" s="93" t="s">
        <v>276</v>
      </c>
      <c r="B125" s="94">
        <v>1</v>
      </c>
      <c r="C125" s="94">
        <v>9</v>
      </c>
      <c r="D125" s="94">
        <v>10</v>
      </c>
      <c r="E125" s="102">
        <f t="shared" si="1"/>
        <v>0.1</v>
      </c>
    </row>
    <row r="126" spans="1:5" x14ac:dyDescent="0.25">
      <c r="A126" s="93" t="s">
        <v>277</v>
      </c>
      <c r="B126" s="94">
        <v>8</v>
      </c>
      <c r="C126" s="94">
        <v>20</v>
      </c>
      <c r="D126" s="94">
        <v>28</v>
      </c>
      <c r="E126" s="102">
        <f t="shared" si="1"/>
        <v>0.2857142857142857</v>
      </c>
    </row>
    <row r="127" spans="1:5" x14ac:dyDescent="0.25">
      <c r="A127" s="93" t="s">
        <v>278</v>
      </c>
      <c r="B127" s="94">
        <v>52</v>
      </c>
      <c r="C127" s="94">
        <v>107</v>
      </c>
      <c r="D127" s="94">
        <v>159</v>
      </c>
      <c r="E127" s="102">
        <f t="shared" si="1"/>
        <v>0.32704402515723269</v>
      </c>
    </row>
    <row r="128" spans="1:5" x14ac:dyDescent="0.25">
      <c r="A128" s="93" t="s">
        <v>279</v>
      </c>
      <c r="B128" s="94">
        <v>1</v>
      </c>
      <c r="C128" s="94">
        <v>12</v>
      </c>
      <c r="D128" s="94">
        <v>13</v>
      </c>
      <c r="E128" s="102">
        <f t="shared" si="1"/>
        <v>7.6923076923076927E-2</v>
      </c>
    </row>
    <row r="129" spans="1:5" x14ac:dyDescent="0.25">
      <c r="A129" s="93" t="s">
        <v>280</v>
      </c>
      <c r="B129" s="94">
        <v>24</v>
      </c>
      <c r="C129" s="94">
        <v>85</v>
      </c>
      <c r="D129" s="94">
        <v>109</v>
      </c>
      <c r="E129" s="102">
        <f t="shared" si="1"/>
        <v>0.22018348623853212</v>
      </c>
    </row>
    <row r="130" spans="1:5" x14ac:dyDescent="0.25">
      <c r="A130" s="93" t="s">
        <v>281</v>
      </c>
      <c r="B130" s="94">
        <v>7</v>
      </c>
      <c r="C130" s="94">
        <v>15</v>
      </c>
      <c r="D130" s="94">
        <v>22</v>
      </c>
      <c r="E130" s="102">
        <f t="shared" si="1"/>
        <v>0.31818181818181818</v>
      </c>
    </row>
    <row r="131" spans="1:5" x14ac:dyDescent="0.25">
      <c r="A131" s="93" t="s">
        <v>282</v>
      </c>
      <c r="B131" s="94">
        <v>6</v>
      </c>
      <c r="C131" s="94">
        <v>14</v>
      </c>
      <c r="D131" s="94">
        <v>20</v>
      </c>
      <c r="E131" s="102">
        <f t="shared" si="1"/>
        <v>0.3</v>
      </c>
    </row>
    <row r="132" spans="1:5" x14ac:dyDescent="0.25">
      <c r="A132" s="93" t="s">
        <v>283</v>
      </c>
      <c r="B132" s="94"/>
      <c r="C132" s="94">
        <v>12</v>
      </c>
      <c r="D132" s="94">
        <v>12</v>
      </c>
      <c r="E132" s="102">
        <f t="shared" si="1"/>
        <v>0</v>
      </c>
    </row>
    <row r="133" spans="1:5" x14ac:dyDescent="0.25">
      <c r="A133" s="93" t="s">
        <v>284</v>
      </c>
      <c r="B133" s="94"/>
      <c r="C133" s="94">
        <v>12</v>
      </c>
      <c r="D133" s="94">
        <v>12</v>
      </c>
      <c r="E133" s="102">
        <f t="shared" ref="E133:E196" si="2">+B133/D133</f>
        <v>0</v>
      </c>
    </row>
    <row r="134" spans="1:5" x14ac:dyDescent="0.25">
      <c r="A134" s="93" t="s">
        <v>285</v>
      </c>
      <c r="B134" s="94">
        <v>6</v>
      </c>
      <c r="C134" s="94">
        <v>15</v>
      </c>
      <c r="D134" s="94">
        <v>21</v>
      </c>
      <c r="E134" s="102">
        <f t="shared" si="2"/>
        <v>0.2857142857142857</v>
      </c>
    </row>
    <row r="135" spans="1:5" x14ac:dyDescent="0.25">
      <c r="A135" s="93" t="s">
        <v>286</v>
      </c>
      <c r="B135" s="94"/>
      <c r="C135" s="94">
        <v>12</v>
      </c>
      <c r="D135" s="94">
        <v>12</v>
      </c>
      <c r="E135" s="102">
        <f t="shared" si="2"/>
        <v>0</v>
      </c>
    </row>
    <row r="136" spans="1:5" x14ac:dyDescent="0.25">
      <c r="A136" s="93" t="s">
        <v>287</v>
      </c>
      <c r="B136" s="94">
        <v>3</v>
      </c>
      <c r="C136" s="94">
        <v>6</v>
      </c>
      <c r="D136" s="94">
        <v>9</v>
      </c>
      <c r="E136" s="102">
        <f t="shared" si="2"/>
        <v>0.33333333333333331</v>
      </c>
    </row>
    <row r="137" spans="1:5" x14ac:dyDescent="0.25">
      <c r="A137" s="93" t="s">
        <v>288</v>
      </c>
      <c r="B137" s="94">
        <v>2</v>
      </c>
      <c r="C137" s="94">
        <v>1</v>
      </c>
      <c r="D137" s="94">
        <v>3</v>
      </c>
      <c r="E137" s="102">
        <f t="shared" si="2"/>
        <v>0.66666666666666663</v>
      </c>
    </row>
    <row r="138" spans="1:5" x14ac:dyDescent="0.25">
      <c r="A138" s="93" t="s">
        <v>289</v>
      </c>
      <c r="B138" s="94">
        <v>1</v>
      </c>
      <c r="C138" s="94">
        <v>7</v>
      </c>
      <c r="D138" s="94">
        <v>8</v>
      </c>
      <c r="E138" s="102">
        <f t="shared" si="2"/>
        <v>0.125</v>
      </c>
    </row>
    <row r="139" spans="1:5" x14ac:dyDescent="0.25">
      <c r="A139" s="93" t="s">
        <v>290</v>
      </c>
      <c r="B139" s="94">
        <v>1</v>
      </c>
      <c r="C139" s="94">
        <v>15</v>
      </c>
      <c r="D139" s="94">
        <v>16</v>
      </c>
      <c r="E139" s="102">
        <f t="shared" si="2"/>
        <v>6.25E-2</v>
      </c>
    </row>
    <row r="140" spans="1:5" x14ac:dyDescent="0.25">
      <c r="A140" s="93" t="s">
        <v>291</v>
      </c>
      <c r="B140" s="94">
        <v>1</v>
      </c>
      <c r="C140" s="94">
        <v>12</v>
      </c>
      <c r="D140" s="94">
        <v>13</v>
      </c>
      <c r="E140" s="102">
        <f t="shared" si="2"/>
        <v>7.6923076923076927E-2</v>
      </c>
    </row>
    <row r="141" spans="1:5" x14ac:dyDescent="0.25">
      <c r="A141" s="93" t="s">
        <v>292</v>
      </c>
      <c r="B141" s="94"/>
      <c r="C141" s="94">
        <v>7</v>
      </c>
      <c r="D141" s="94">
        <v>7</v>
      </c>
      <c r="E141" s="102">
        <f t="shared" si="2"/>
        <v>0</v>
      </c>
    </row>
    <row r="142" spans="1:5" x14ac:dyDescent="0.25">
      <c r="A142" s="93" t="s">
        <v>293</v>
      </c>
      <c r="B142" s="94"/>
      <c r="C142" s="94">
        <v>13</v>
      </c>
      <c r="D142" s="94">
        <v>13</v>
      </c>
      <c r="E142" s="102">
        <f t="shared" si="2"/>
        <v>0</v>
      </c>
    </row>
    <row r="143" spans="1:5" x14ac:dyDescent="0.25">
      <c r="A143" s="93" t="s">
        <v>294</v>
      </c>
      <c r="B143" s="94"/>
      <c r="C143" s="94">
        <v>13</v>
      </c>
      <c r="D143" s="94">
        <v>13</v>
      </c>
      <c r="E143" s="102">
        <f t="shared" si="2"/>
        <v>0</v>
      </c>
    </row>
    <row r="144" spans="1:5" x14ac:dyDescent="0.25">
      <c r="A144" s="93" t="s">
        <v>295</v>
      </c>
      <c r="B144" s="94"/>
      <c r="C144" s="94">
        <v>13</v>
      </c>
      <c r="D144" s="94">
        <v>13</v>
      </c>
      <c r="E144" s="102">
        <f t="shared" si="2"/>
        <v>0</v>
      </c>
    </row>
    <row r="145" spans="1:5" x14ac:dyDescent="0.25">
      <c r="A145" s="93" t="s">
        <v>296</v>
      </c>
      <c r="B145" s="94"/>
      <c r="C145" s="94">
        <v>13</v>
      </c>
      <c r="D145" s="94">
        <v>13</v>
      </c>
      <c r="E145" s="102">
        <f t="shared" si="2"/>
        <v>0</v>
      </c>
    </row>
    <row r="146" spans="1:5" x14ac:dyDescent="0.25">
      <c r="A146" s="93" t="s">
        <v>297</v>
      </c>
      <c r="B146" s="94">
        <v>2</v>
      </c>
      <c r="C146" s="94">
        <v>12</v>
      </c>
      <c r="D146" s="94">
        <v>14</v>
      </c>
      <c r="E146" s="102">
        <f t="shared" si="2"/>
        <v>0.14285714285714285</v>
      </c>
    </row>
    <row r="147" spans="1:5" x14ac:dyDescent="0.25">
      <c r="A147" s="93" t="s">
        <v>298</v>
      </c>
      <c r="B147" s="94">
        <v>1</v>
      </c>
      <c r="C147" s="94">
        <v>9</v>
      </c>
      <c r="D147" s="94">
        <v>10</v>
      </c>
      <c r="E147" s="102">
        <f t="shared" si="2"/>
        <v>0.1</v>
      </c>
    </row>
    <row r="148" spans="1:5" x14ac:dyDescent="0.25">
      <c r="A148" s="93" t="s">
        <v>299</v>
      </c>
      <c r="B148" s="94">
        <v>23</v>
      </c>
      <c r="C148" s="94">
        <v>85</v>
      </c>
      <c r="D148" s="94">
        <v>108</v>
      </c>
      <c r="E148" s="102">
        <f t="shared" si="2"/>
        <v>0.21296296296296297</v>
      </c>
    </row>
    <row r="149" spans="1:5" x14ac:dyDescent="0.25">
      <c r="A149" s="93" t="s">
        <v>300</v>
      </c>
      <c r="B149" s="94">
        <v>8</v>
      </c>
      <c r="C149" s="94">
        <v>21</v>
      </c>
      <c r="D149" s="94">
        <v>29</v>
      </c>
      <c r="E149" s="102">
        <f t="shared" si="2"/>
        <v>0.27586206896551724</v>
      </c>
    </row>
    <row r="150" spans="1:5" x14ac:dyDescent="0.25">
      <c r="A150" s="93" t="s">
        <v>301</v>
      </c>
      <c r="B150" s="94">
        <v>15</v>
      </c>
      <c r="C150" s="94">
        <v>30</v>
      </c>
      <c r="D150" s="94">
        <v>45</v>
      </c>
      <c r="E150" s="102">
        <f t="shared" si="2"/>
        <v>0.33333333333333331</v>
      </c>
    </row>
    <row r="151" spans="1:5" x14ac:dyDescent="0.25">
      <c r="A151" s="93" t="s">
        <v>302</v>
      </c>
      <c r="B151" s="94">
        <v>14</v>
      </c>
      <c r="C151" s="94">
        <v>33</v>
      </c>
      <c r="D151" s="94">
        <v>47</v>
      </c>
      <c r="E151" s="102">
        <f t="shared" si="2"/>
        <v>0.2978723404255319</v>
      </c>
    </row>
    <row r="152" spans="1:5" x14ac:dyDescent="0.25">
      <c r="A152" s="93" t="s">
        <v>303</v>
      </c>
      <c r="B152" s="94">
        <v>5</v>
      </c>
      <c r="C152" s="94">
        <v>11</v>
      </c>
      <c r="D152" s="94">
        <v>16</v>
      </c>
      <c r="E152" s="102">
        <f t="shared" si="2"/>
        <v>0.3125</v>
      </c>
    </row>
    <row r="153" spans="1:5" x14ac:dyDescent="0.25">
      <c r="A153" s="93" t="s">
        <v>304</v>
      </c>
      <c r="B153" s="94">
        <v>3</v>
      </c>
      <c r="C153" s="94">
        <v>8</v>
      </c>
      <c r="D153" s="94">
        <v>11</v>
      </c>
      <c r="E153" s="102">
        <f t="shared" si="2"/>
        <v>0.27272727272727271</v>
      </c>
    </row>
    <row r="154" spans="1:5" x14ac:dyDescent="0.25">
      <c r="A154" s="93" t="s">
        <v>305</v>
      </c>
      <c r="B154" s="94">
        <v>7</v>
      </c>
      <c r="C154" s="94">
        <v>39</v>
      </c>
      <c r="D154" s="94">
        <v>46</v>
      </c>
      <c r="E154" s="102">
        <f t="shared" si="2"/>
        <v>0.15217391304347827</v>
      </c>
    </row>
    <row r="155" spans="1:5" x14ac:dyDescent="0.25">
      <c r="A155" s="93" t="s">
        <v>306</v>
      </c>
      <c r="B155" s="94">
        <v>2</v>
      </c>
      <c r="C155" s="94">
        <v>8</v>
      </c>
      <c r="D155" s="94">
        <v>10</v>
      </c>
      <c r="E155" s="102">
        <f t="shared" si="2"/>
        <v>0.2</v>
      </c>
    </row>
    <row r="156" spans="1:5" x14ac:dyDescent="0.25">
      <c r="A156" s="93" t="s">
        <v>307</v>
      </c>
      <c r="B156" s="94">
        <v>2</v>
      </c>
      <c r="C156" s="94">
        <v>9</v>
      </c>
      <c r="D156" s="94">
        <v>11</v>
      </c>
      <c r="E156" s="102">
        <f t="shared" si="2"/>
        <v>0.18181818181818182</v>
      </c>
    </row>
    <row r="157" spans="1:5" x14ac:dyDescent="0.25">
      <c r="A157" s="93" t="s">
        <v>308</v>
      </c>
      <c r="B157" s="94">
        <v>2</v>
      </c>
      <c r="C157" s="94">
        <v>6</v>
      </c>
      <c r="D157" s="94">
        <v>8</v>
      </c>
      <c r="E157" s="102">
        <f t="shared" si="2"/>
        <v>0.25</v>
      </c>
    </row>
    <row r="158" spans="1:5" x14ac:dyDescent="0.25">
      <c r="A158" s="93" t="s">
        <v>309</v>
      </c>
      <c r="B158" s="94"/>
      <c r="C158" s="94">
        <v>5</v>
      </c>
      <c r="D158" s="94">
        <v>5</v>
      </c>
      <c r="E158" s="102">
        <f t="shared" si="2"/>
        <v>0</v>
      </c>
    </row>
    <row r="159" spans="1:5" x14ac:dyDescent="0.25">
      <c r="A159" s="93" t="s">
        <v>310</v>
      </c>
      <c r="B159" s="94">
        <v>6</v>
      </c>
      <c r="C159" s="94">
        <v>21</v>
      </c>
      <c r="D159" s="94">
        <v>27</v>
      </c>
      <c r="E159" s="102">
        <f t="shared" si="2"/>
        <v>0.22222222222222221</v>
      </c>
    </row>
    <row r="160" spans="1:5" x14ac:dyDescent="0.25">
      <c r="A160" s="93" t="s">
        <v>311</v>
      </c>
      <c r="B160" s="94">
        <v>5</v>
      </c>
      <c r="C160" s="94">
        <v>22</v>
      </c>
      <c r="D160" s="94">
        <v>27</v>
      </c>
      <c r="E160" s="102">
        <f t="shared" si="2"/>
        <v>0.18518518518518517</v>
      </c>
    </row>
    <row r="161" spans="1:5" x14ac:dyDescent="0.25">
      <c r="A161" s="93" t="s">
        <v>312</v>
      </c>
      <c r="B161" s="94">
        <v>6</v>
      </c>
      <c r="C161" s="94">
        <v>17</v>
      </c>
      <c r="D161" s="94">
        <v>23</v>
      </c>
      <c r="E161" s="102">
        <f t="shared" si="2"/>
        <v>0.2608695652173913</v>
      </c>
    </row>
    <row r="162" spans="1:5" x14ac:dyDescent="0.25">
      <c r="A162" s="93" t="s">
        <v>313</v>
      </c>
      <c r="B162" s="94">
        <v>1</v>
      </c>
      <c r="C162" s="94">
        <v>6</v>
      </c>
      <c r="D162" s="94">
        <v>7</v>
      </c>
      <c r="E162" s="102">
        <f t="shared" si="2"/>
        <v>0.14285714285714285</v>
      </c>
    </row>
    <row r="163" spans="1:5" x14ac:dyDescent="0.25">
      <c r="A163" s="93" t="s">
        <v>314</v>
      </c>
      <c r="B163" s="94">
        <v>1</v>
      </c>
      <c r="C163" s="94">
        <v>6</v>
      </c>
      <c r="D163" s="94">
        <v>7</v>
      </c>
      <c r="E163" s="102">
        <f t="shared" si="2"/>
        <v>0.14285714285714285</v>
      </c>
    </row>
    <row r="164" spans="1:5" x14ac:dyDescent="0.25">
      <c r="A164" s="93" t="s">
        <v>315</v>
      </c>
      <c r="B164" s="94">
        <v>1</v>
      </c>
      <c r="C164" s="94">
        <v>10</v>
      </c>
      <c r="D164" s="94">
        <v>11</v>
      </c>
      <c r="E164" s="102">
        <f t="shared" si="2"/>
        <v>9.0909090909090912E-2</v>
      </c>
    </row>
    <row r="165" spans="1:5" x14ac:dyDescent="0.25">
      <c r="A165" s="93" t="s">
        <v>316</v>
      </c>
      <c r="B165" s="94">
        <v>1</v>
      </c>
      <c r="C165" s="94">
        <v>11</v>
      </c>
      <c r="D165" s="94">
        <v>12</v>
      </c>
      <c r="E165" s="102">
        <f t="shared" si="2"/>
        <v>8.3333333333333329E-2</v>
      </c>
    </row>
    <row r="166" spans="1:5" x14ac:dyDescent="0.25">
      <c r="A166" s="93" t="s">
        <v>317</v>
      </c>
      <c r="B166" s="94">
        <v>1</v>
      </c>
      <c r="C166" s="94">
        <v>15</v>
      </c>
      <c r="D166" s="94">
        <v>16</v>
      </c>
      <c r="E166" s="102">
        <f t="shared" si="2"/>
        <v>6.25E-2</v>
      </c>
    </row>
    <row r="167" spans="1:5" x14ac:dyDescent="0.25">
      <c r="A167" s="93" t="s">
        <v>318</v>
      </c>
      <c r="B167" s="94"/>
      <c r="C167" s="94">
        <v>13</v>
      </c>
      <c r="D167" s="94">
        <v>13</v>
      </c>
      <c r="E167" s="102">
        <f t="shared" si="2"/>
        <v>0</v>
      </c>
    </row>
    <row r="168" spans="1:5" x14ac:dyDescent="0.25">
      <c r="A168" s="93" t="s">
        <v>319</v>
      </c>
      <c r="B168" s="94"/>
      <c r="C168" s="94">
        <v>13</v>
      </c>
      <c r="D168" s="94">
        <v>13</v>
      </c>
      <c r="E168" s="102">
        <f t="shared" si="2"/>
        <v>0</v>
      </c>
    </row>
    <row r="169" spans="1:5" x14ac:dyDescent="0.25">
      <c r="A169" s="93" t="s">
        <v>320</v>
      </c>
      <c r="B169" s="94">
        <v>42</v>
      </c>
      <c r="C169" s="94">
        <v>80</v>
      </c>
      <c r="D169" s="94">
        <v>122</v>
      </c>
      <c r="E169" s="102">
        <f t="shared" si="2"/>
        <v>0.34426229508196721</v>
      </c>
    </row>
    <row r="170" spans="1:5" x14ac:dyDescent="0.25">
      <c r="A170" s="93" t="s">
        <v>321</v>
      </c>
      <c r="B170" s="94">
        <v>71</v>
      </c>
      <c r="C170" s="94">
        <v>115</v>
      </c>
      <c r="D170" s="94">
        <v>186</v>
      </c>
      <c r="E170" s="102">
        <f t="shared" si="2"/>
        <v>0.38172043010752688</v>
      </c>
    </row>
    <row r="171" spans="1:5" x14ac:dyDescent="0.25">
      <c r="A171" s="93" t="s">
        <v>322</v>
      </c>
      <c r="B171" s="94">
        <v>26</v>
      </c>
      <c r="C171" s="94">
        <v>45</v>
      </c>
      <c r="D171" s="94">
        <v>71</v>
      </c>
      <c r="E171" s="102">
        <f t="shared" si="2"/>
        <v>0.36619718309859156</v>
      </c>
    </row>
    <row r="172" spans="1:5" x14ac:dyDescent="0.25">
      <c r="A172" s="93" t="s">
        <v>323</v>
      </c>
      <c r="B172" s="94">
        <v>3</v>
      </c>
      <c r="C172" s="94">
        <v>17</v>
      </c>
      <c r="D172" s="94">
        <v>20</v>
      </c>
      <c r="E172" s="102">
        <f t="shared" si="2"/>
        <v>0.15</v>
      </c>
    </row>
    <row r="173" spans="1:5" x14ac:dyDescent="0.25">
      <c r="A173" s="93" t="s">
        <v>324</v>
      </c>
      <c r="B173" s="94">
        <v>1</v>
      </c>
      <c r="C173" s="94">
        <v>10</v>
      </c>
      <c r="D173" s="94">
        <v>11</v>
      </c>
      <c r="E173" s="102">
        <f t="shared" si="2"/>
        <v>9.0909090909090912E-2</v>
      </c>
    </row>
    <row r="174" spans="1:5" x14ac:dyDescent="0.25">
      <c r="A174" s="93" t="s">
        <v>325</v>
      </c>
      <c r="B174" s="94"/>
      <c r="C174" s="94">
        <v>7</v>
      </c>
      <c r="D174" s="94">
        <v>7</v>
      </c>
      <c r="E174" s="102">
        <f t="shared" si="2"/>
        <v>0</v>
      </c>
    </row>
    <row r="175" spans="1:5" x14ac:dyDescent="0.25">
      <c r="A175" s="93" t="s">
        <v>326</v>
      </c>
      <c r="B175" s="94"/>
      <c r="C175" s="94">
        <v>14</v>
      </c>
      <c r="D175" s="94">
        <v>14</v>
      </c>
      <c r="E175" s="102">
        <f t="shared" si="2"/>
        <v>0</v>
      </c>
    </row>
    <row r="176" spans="1:5" x14ac:dyDescent="0.25">
      <c r="A176" s="93" t="s">
        <v>327</v>
      </c>
      <c r="B176" s="94"/>
      <c r="C176" s="94">
        <v>15</v>
      </c>
      <c r="D176" s="94">
        <v>15</v>
      </c>
      <c r="E176" s="102">
        <f t="shared" si="2"/>
        <v>0</v>
      </c>
    </row>
    <row r="177" spans="1:5" x14ac:dyDescent="0.25">
      <c r="A177" s="93" t="s">
        <v>328</v>
      </c>
      <c r="B177" s="94"/>
      <c r="C177" s="94">
        <v>9</v>
      </c>
      <c r="D177" s="94">
        <v>9</v>
      </c>
      <c r="E177" s="102">
        <f t="shared" si="2"/>
        <v>0</v>
      </c>
    </row>
    <row r="178" spans="1:5" x14ac:dyDescent="0.25">
      <c r="A178" s="93" t="s">
        <v>329</v>
      </c>
      <c r="B178" s="94">
        <v>1</v>
      </c>
      <c r="C178" s="94">
        <v>8</v>
      </c>
      <c r="D178" s="94">
        <v>9</v>
      </c>
      <c r="E178" s="102">
        <f t="shared" si="2"/>
        <v>0.1111111111111111</v>
      </c>
    </row>
    <row r="179" spans="1:5" x14ac:dyDescent="0.25">
      <c r="A179" s="93" t="s">
        <v>330</v>
      </c>
      <c r="B179" s="94"/>
      <c r="C179" s="94">
        <v>4</v>
      </c>
      <c r="D179" s="94">
        <v>4</v>
      </c>
      <c r="E179" s="102">
        <f t="shared" si="2"/>
        <v>0</v>
      </c>
    </row>
    <row r="180" spans="1:5" x14ac:dyDescent="0.25">
      <c r="A180" s="93" t="s">
        <v>331</v>
      </c>
      <c r="B180" s="94">
        <v>4</v>
      </c>
      <c r="C180" s="94">
        <v>12</v>
      </c>
      <c r="D180" s="94">
        <v>16</v>
      </c>
      <c r="E180" s="102">
        <f t="shared" si="2"/>
        <v>0.25</v>
      </c>
    </row>
    <row r="181" spans="1:5" x14ac:dyDescent="0.25">
      <c r="A181" s="93" t="s">
        <v>332</v>
      </c>
      <c r="B181" s="94"/>
      <c r="C181" s="94">
        <v>5</v>
      </c>
      <c r="D181" s="94">
        <v>5</v>
      </c>
      <c r="E181" s="102">
        <f t="shared" si="2"/>
        <v>0</v>
      </c>
    </row>
    <row r="182" spans="1:5" x14ac:dyDescent="0.25">
      <c r="A182" s="93" t="s">
        <v>333</v>
      </c>
      <c r="B182" s="94">
        <v>17</v>
      </c>
      <c r="C182" s="94">
        <v>47</v>
      </c>
      <c r="D182" s="94">
        <v>64</v>
      </c>
      <c r="E182" s="102">
        <f t="shared" si="2"/>
        <v>0.265625</v>
      </c>
    </row>
    <row r="183" spans="1:5" x14ac:dyDescent="0.25">
      <c r="A183" s="93" t="s">
        <v>334</v>
      </c>
      <c r="B183" s="94">
        <v>2</v>
      </c>
      <c r="C183" s="94">
        <v>15</v>
      </c>
      <c r="D183" s="94">
        <v>17</v>
      </c>
      <c r="E183" s="102">
        <f t="shared" si="2"/>
        <v>0.11764705882352941</v>
      </c>
    </row>
    <row r="184" spans="1:5" x14ac:dyDescent="0.25">
      <c r="A184" s="93" t="s">
        <v>335</v>
      </c>
      <c r="B184" s="94">
        <v>47</v>
      </c>
      <c r="C184" s="94">
        <v>85</v>
      </c>
      <c r="D184" s="94">
        <v>132</v>
      </c>
      <c r="E184" s="102">
        <f t="shared" si="2"/>
        <v>0.35606060606060608</v>
      </c>
    </row>
    <row r="185" spans="1:5" x14ac:dyDescent="0.25">
      <c r="A185" s="93" t="s">
        <v>336</v>
      </c>
      <c r="B185" s="94">
        <v>4</v>
      </c>
      <c r="C185" s="94">
        <v>7</v>
      </c>
      <c r="D185" s="94">
        <v>11</v>
      </c>
      <c r="E185" s="102">
        <f t="shared" si="2"/>
        <v>0.36363636363636365</v>
      </c>
    </row>
    <row r="186" spans="1:5" x14ac:dyDescent="0.25">
      <c r="A186" s="93" t="s">
        <v>337</v>
      </c>
      <c r="B186" s="94">
        <v>24</v>
      </c>
      <c r="C186" s="94">
        <v>34</v>
      </c>
      <c r="D186" s="94">
        <v>58</v>
      </c>
      <c r="E186" s="102">
        <f t="shared" si="2"/>
        <v>0.41379310344827586</v>
      </c>
    </row>
    <row r="187" spans="1:5" x14ac:dyDescent="0.25">
      <c r="A187" s="93" t="s">
        <v>338</v>
      </c>
      <c r="B187" s="94">
        <v>3</v>
      </c>
      <c r="C187" s="94">
        <v>8</v>
      </c>
      <c r="D187" s="94">
        <v>11</v>
      </c>
      <c r="E187" s="102">
        <f t="shared" si="2"/>
        <v>0.27272727272727271</v>
      </c>
    </row>
    <row r="188" spans="1:5" x14ac:dyDescent="0.25">
      <c r="A188" s="93" t="s">
        <v>339</v>
      </c>
      <c r="B188" s="94">
        <v>4</v>
      </c>
      <c r="C188" s="94">
        <v>2</v>
      </c>
      <c r="D188" s="94">
        <v>6</v>
      </c>
      <c r="E188" s="102">
        <f t="shared" si="2"/>
        <v>0.66666666666666663</v>
      </c>
    </row>
    <row r="189" spans="1:5" x14ac:dyDescent="0.25">
      <c r="A189" s="93" t="s">
        <v>340</v>
      </c>
      <c r="B189" s="94">
        <v>1</v>
      </c>
      <c r="C189" s="94">
        <v>4</v>
      </c>
      <c r="D189" s="94">
        <v>5</v>
      </c>
      <c r="E189" s="102">
        <f t="shared" si="2"/>
        <v>0.2</v>
      </c>
    </row>
    <row r="190" spans="1:5" x14ac:dyDescent="0.25">
      <c r="A190" s="93" t="s">
        <v>341</v>
      </c>
      <c r="B190" s="94">
        <v>22</v>
      </c>
      <c r="C190" s="94">
        <v>29</v>
      </c>
      <c r="D190" s="94">
        <v>51</v>
      </c>
      <c r="E190" s="102">
        <f t="shared" si="2"/>
        <v>0.43137254901960786</v>
      </c>
    </row>
    <row r="191" spans="1:5" x14ac:dyDescent="0.25">
      <c r="A191" s="93" t="s">
        <v>342</v>
      </c>
      <c r="B191" s="94">
        <v>3</v>
      </c>
      <c r="C191" s="94">
        <v>14</v>
      </c>
      <c r="D191" s="94">
        <v>17</v>
      </c>
      <c r="E191" s="102">
        <f t="shared" si="2"/>
        <v>0.17647058823529413</v>
      </c>
    </row>
    <row r="192" spans="1:5" x14ac:dyDescent="0.25">
      <c r="A192" s="93" t="s">
        <v>343</v>
      </c>
      <c r="B192" s="94">
        <v>1</v>
      </c>
      <c r="C192" s="94">
        <v>17</v>
      </c>
      <c r="D192" s="94">
        <v>18</v>
      </c>
      <c r="E192" s="102">
        <f t="shared" si="2"/>
        <v>5.5555555555555552E-2</v>
      </c>
    </row>
    <row r="193" spans="1:5" x14ac:dyDescent="0.25">
      <c r="A193" s="93" t="s">
        <v>344</v>
      </c>
      <c r="B193" s="94">
        <v>1</v>
      </c>
      <c r="C193" s="94">
        <v>17</v>
      </c>
      <c r="D193" s="94">
        <v>18</v>
      </c>
      <c r="E193" s="102">
        <f t="shared" si="2"/>
        <v>5.5555555555555552E-2</v>
      </c>
    </row>
    <row r="194" spans="1:5" x14ac:dyDescent="0.25">
      <c r="A194" s="93" t="s">
        <v>345</v>
      </c>
      <c r="B194" s="94"/>
      <c r="C194" s="94">
        <v>18</v>
      </c>
      <c r="D194" s="94">
        <v>18</v>
      </c>
      <c r="E194" s="102">
        <f t="shared" si="2"/>
        <v>0</v>
      </c>
    </row>
    <row r="195" spans="1:5" x14ac:dyDescent="0.25">
      <c r="A195" s="93" t="s">
        <v>346</v>
      </c>
      <c r="B195" s="94">
        <v>6</v>
      </c>
      <c r="C195" s="94">
        <v>15</v>
      </c>
      <c r="D195" s="94">
        <v>21</v>
      </c>
      <c r="E195" s="102">
        <f t="shared" si="2"/>
        <v>0.2857142857142857</v>
      </c>
    </row>
    <row r="196" spans="1:5" x14ac:dyDescent="0.25">
      <c r="A196" s="93" t="s">
        <v>347</v>
      </c>
      <c r="B196" s="94"/>
      <c r="C196" s="94">
        <v>18</v>
      </c>
      <c r="D196" s="94">
        <v>18</v>
      </c>
      <c r="E196" s="102">
        <f t="shared" si="2"/>
        <v>0</v>
      </c>
    </row>
    <row r="197" spans="1:5" x14ac:dyDescent="0.25">
      <c r="A197" s="93" t="s">
        <v>348</v>
      </c>
      <c r="B197" s="94"/>
      <c r="C197" s="94">
        <v>18</v>
      </c>
      <c r="D197" s="94">
        <v>18</v>
      </c>
      <c r="E197" s="102">
        <f t="shared" ref="E197:E246" si="3">+B197/D197</f>
        <v>0</v>
      </c>
    </row>
    <row r="198" spans="1:5" x14ac:dyDescent="0.25">
      <c r="A198" s="93" t="s">
        <v>349</v>
      </c>
      <c r="B198" s="94">
        <v>1</v>
      </c>
      <c r="C198" s="94">
        <v>11</v>
      </c>
      <c r="D198" s="94">
        <v>12</v>
      </c>
      <c r="E198" s="102">
        <f t="shared" si="3"/>
        <v>8.3333333333333329E-2</v>
      </c>
    </row>
    <row r="199" spans="1:5" x14ac:dyDescent="0.25">
      <c r="A199" s="93" t="s">
        <v>350</v>
      </c>
      <c r="B199" s="94">
        <v>1</v>
      </c>
      <c r="C199" s="94">
        <v>11</v>
      </c>
      <c r="D199" s="94">
        <v>12</v>
      </c>
      <c r="E199" s="102">
        <f t="shared" si="3"/>
        <v>8.3333333333333329E-2</v>
      </c>
    </row>
    <row r="200" spans="1:5" x14ac:dyDescent="0.25">
      <c r="A200" s="93" t="s">
        <v>351</v>
      </c>
      <c r="B200" s="94">
        <v>1</v>
      </c>
      <c r="C200" s="94">
        <v>11</v>
      </c>
      <c r="D200" s="94">
        <v>12</v>
      </c>
      <c r="E200" s="102">
        <f t="shared" si="3"/>
        <v>8.3333333333333329E-2</v>
      </c>
    </row>
    <row r="201" spans="1:5" x14ac:dyDescent="0.25">
      <c r="A201" s="93" t="s">
        <v>352</v>
      </c>
      <c r="B201" s="94">
        <v>1</v>
      </c>
      <c r="C201" s="94">
        <v>11</v>
      </c>
      <c r="D201" s="94">
        <v>12</v>
      </c>
      <c r="E201" s="102">
        <f t="shared" si="3"/>
        <v>8.3333333333333329E-2</v>
      </c>
    </row>
    <row r="202" spans="1:5" x14ac:dyDescent="0.25">
      <c r="A202" s="93" t="s">
        <v>353</v>
      </c>
      <c r="B202" s="94">
        <v>3</v>
      </c>
      <c r="C202" s="94">
        <v>7</v>
      </c>
      <c r="D202" s="94">
        <v>10</v>
      </c>
      <c r="E202" s="102">
        <f t="shared" si="3"/>
        <v>0.3</v>
      </c>
    </row>
    <row r="203" spans="1:5" x14ac:dyDescent="0.25">
      <c r="A203" s="93" t="s">
        <v>354</v>
      </c>
      <c r="B203" s="94">
        <v>30</v>
      </c>
      <c r="C203" s="94">
        <v>57</v>
      </c>
      <c r="D203" s="94">
        <v>87</v>
      </c>
      <c r="E203" s="102">
        <f t="shared" si="3"/>
        <v>0.34482758620689657</v>
      </c>
    </row>
    <row r="204" spans="1:5" x14ac:dyDescent="0.25">
      <c r="A204" s="93" t="s">
        <v>355</v>
      </c>
      <c r="B204" s="94">
        <v>2</v>
      </c>
      <c r="C204" s="94">
        <v>40</v>
      </c>
      <c r="D204" s="94">
        <v>42</v>
      </c>
      <c r="E204" s="102">
        <f t="shared" si="3"/>
        <v>4.7619047619047616E-2</v>
      </c>
    </row>
    <row r="205" spans="1:5" x14ac:dyDescent="0.25">
      <c r="A205" s="93" t="s">
        <v>356</v>
      </c>
      <c r="B205" s="94">
        <v>1</v>
      </c>
      <c r="C205" s="94"/>
      <c r="D205" s="94">
        <v>1</v>
      </c>
      <c r="E205" s="102">
        <f t="shared" si="3"/>
        <v>1</v>
      </c>
    </row>
    <row r="206" spans="1:5" x14ac:dyDescent="0.25">
      <c r="A206" s="93" t="s">
        <v>357</v>
      </c>
      <c r="B206" s="94">
        <v>3</v>
      </c>
      <c r="C206" s="94">
        <v>24</v>
      </c>
      <c r="D206" s="94">
        <v>27</v>
      </c>
      <c r="E206" s="102">
        <f t="shared" si="3"/>
        <v>0.1111111111111111</v>
      </c>
    </row>
    <row r="207" spans="1:5" x14ac:dyDescent="0.25">
      <c r="A207" s="93" t="s">
        <v>358</v>
      </c>
      <c r="B207" s="94"/>
      <c r="C207" s="94">
        <v>27</v>
      </c>
      <c r="D207" s="94">
        <v>27</v>
      </c>
      <c r="E207" s="102">
        <f t="shared" si="3"/>
        <v>0</v>
      </c>
    </row>
    <row r="208" spans="1:5" x14ac:dyDescent="0.25">
      <c r="A208" s="93" t="s">
        <v>359</v>
      </c>
      <c r="B208" s="94">
        <v>10</v>
      </c>
      <c r="C208" s="94">
        <v>23</v>
      </c>
      <c r="D208" s="94">
        <v>33</v>
      </c>
      <c r="E208" s="102">
        <f t="shared" si="3"/>
        <v>0.30303030303030304</v>
      </c>
    </row>
    <row r="209" spans="1:5" x14ac:dyDescent="0.25">
      <c r="A209" s="93" t="s">
        <v>360</v>
      </c>
      <c r="B209" s="94"/>
      <c r="C209" s="94">
        <v>2</v>
      </c>
      <c r="D209" s="94">
        <v>2</v>
      </c>
      <c r="E209" s="102">
        <f t="shared" si="3"/>
        <v>0</v>
      </c>
    </row>
    <row r="210" spans="1:5" x14ac:dyDescent="0.25">
      <c r="A210" s="93" t="s">
        <v>361</v>
      </c>
      <c r="B210" s="94"/>
      <c r="C210" s="94">
        <v>2</v>
      </c>
      <c r="D210" s="94">
        <v>2</v>
      </c>
      <c r="E210" s="102">
        <f t="shared" si="3"/>
        <v>0</v>
      </c>
    </row>
    <row r="211" spans="1:5" x14ac:dyDescent="0.25">
      <c r="A211" s="93" t="s">
        <v>362</v>
      </c>
      <c r="B211" s="94"/>
      <c r="C211" s="94">
        <v>3</v>
      </c>
      <c r="D211" s="94">
        <v>3</v>
      </c>
      <c r="E211" s="102">
        <f t="shared" si="3"/>
        <v>0</v>
      </c>
    </row>
    <row r="212" spans="1:5" x14ac:dyDescent="0.25">
      <c r="A212" s="93" t="s">
        <v>363</v>
      </c>
      <c r="B212" s="94"/>
      <c r="C212" s="94">
        <v>1</v>
      </c>
      <c r="D212" s="94">
        <v>1</v>
      </c>
      <c r="E212" s="102">
        <f t="shared" si="3"/>
        <v>0</v>
      </c>
    </row>
    <row r="213" spans="1:5" x14ac:dyDescent="0.25">
      <c r="A213" s="93" t="s">
        <v>364</v>
      </c>
      <c r="B213" s="94"/>
      <c r="C213" s="94">
        <v>2</v>
      </c>
      <c r="D213" s="94">
        <v>2</v>
      </c>
      <c r="E213" s="102">
        <f t="shared" si="3"/>
        <v>0</v>
      </c>
    </row>
    <row r="214" spans="1:5" x14ac:dyDescent="0.25">
      <c r="A214" s="93" t="s">
        <v>365</v>
      </c>
      <c r="B214" s="94">
        <v>24</v>
      </c>
      <c r="C214" s="94">
        <v>85</v>
      </c>
      <c r="D214" s="94">
        <v>109</v>
      </c>
      <c r="E214" s="102">
        <f t="shared" si="3"/>
        <v>0.22018348623853212</v>
      </c>
    </row>
    <row r="215" spans="1:5" x14ac:dyDescent="0.25">
      <c r="A215" s="93" t="s">
        <v>366</v>
      </c>
      <c r="B215" s="94">
        <v>6</v>
      </c>
      <c r="C215" s="94">
        <v>17</v>
      </c>
      <c r="D215" s="94">
        <v>23</v>
      </c>
      <c r="E215" s="102">
        <f t="shared" si="3"/>
        <v>0.2608695652173913</v>
      </c>
    </row>
    <row r="216" spans="1:5" x14ac:dyDescent="0.25">
      <c r="A216" s="93" t="s">
        <v>367</v>
      </c>
      <c r="B216" s="94">
        <v>9</v>
      </c>
      <c r="C216" s="94">
        <v>14</v>
      </c>
      <c r="D216" s="94">
        <v>23</v>
      </c>
      <c r="E216" s="102">
        <f t="shared" si="3"/>
        <v>0.39130434782608697</v>
      </c>
    </row>
    <row r="217" spans="1:5" x14ac:dyDescent="0.25">
      <c r="A217" s="93" t="s">
        <v>368</v>
      </c>
      <c r="B217" s="94">
        <v>5</v>
      </c>
      <c r="C217" s="94">
        <v>10</v>
      </c>
      <c r="D217" s="94">
        <v>15</v>
      </c>
      <c r="E217" s="102">
        <f t="shared" si="3"/>
        <v>0.33333333333333331</v>
      </c>
    </row>
    <row r="218" spans="1:5" x14ac:dyDescent="0.25">
      <c r="A218" s="93" t="s">
        <v>369</v>
      </c>
      <c r="B218" s="94">
        <v>1</v>
      </c>
      <c r="C218" s="94">
        <v>15</v>
      </c>
      <c r="D218" s="94">
        <v>16</v>
      </c>
      <c r="E218" s="102">
        <f t="shared" si="3"/>
        <v>6.25E-2</v>
      </c>
    </row>
    <row r="219" spans="1:5" x14ac:dyDescent="0.25">
      <c r="A219" s="93" t="s">
        <v>370</v>
      </c>
      <c r="B219" s="94">
        <v>1</v>
      </c>
      <c r="C219" s="94">
        <v>15</v>
      </c>
      <c r="D219" s="94">
        <v>16</v>
      </c>
      <c r="E219" s="102">
        <f t="shared" si="3"/>
        <v>6.25E-2</v>
      </c>
    </row>
    <row r="220" spans="1:5" x14ac:dyDescent="0.25">
      <c r="A220" s="93" t="s">
        <v>371</v>
      </c>
      <c r="B220" s="94">
        <v>82</v>
      </c>
      <c r="C220" s="94">
        <v>254</v>
      </c>
      <c r="D220" s="94">
        <v>336</v>
      </c>
      <c r="E220" s="102">
        <f t="shared" si="3"/>
        <v>0.24404761904761904</v>
      </c>
    </row>
    <row r="221" spans="1:5" x14ac:dyDescent="0.25">
      <c r="A221" s="93" t="s">
        <v>372</v>
      </c>
      <c r="B221" s="94">
        <v>6</v>
      </c>
      <c r="C221" s="94">
        <v>21</v>
      </c>
      <c r="D221" s="94">
        <v>27</v>
      </c>
      <c r="E221" s="102">
        <f t="shared" si="3"/>
        <v>0.22222222222222221</v>
      </c>
    </row>
    <row r="222" spans="1:5" x14ac:dyDescent="0.25">
      <c r="A222" s="93" t="s">
        <v>373</v>
      </c>
      <c r="B222" s="94">
        <v>21</v>
      </c>
      <c r="C222" s="94">
        <v>70</v>
      </c>
      <c r="D222" s="94">
        <v>91</v>
      </c>
      <c r="E222" s="102">
        <f t="shared" si="3"/>
        <v>0.23076923076923078</v>
      </c>
    </row>
    <row r="223" spans="1:5" x14ac:dyDescent="0.25">
      <c r="A223" s="93" t="s">
        <v>374</v>
      </c>
      <c r="B223" s="94">
        <v>5</v>
      </c>
      <c r="C223" s="94">
        <v>13</v>
      </c>
      <c r="D223" s="94">
        <v>18</v>
      </c>
      <c r="E223" s="102">
        <f t="shared" si="3"/>
        <v>0.27777777777777779</v>
      </c>
    </row>
    <row r="224" spans="1:5" x14ac:dyDescent="0.25">
      <c r="A224" s="93" t="s">
        <v>375</v>
      </c>
      <c r="B224" s="94">
        <v>3</v>
      </c>
      <c r="C224" s="94">
        <v>11</v>
      </c>
      <c r="D224" s="94">
        <v>14</v>
      </c>
      <c r="E224" s="102">
        <f t="shared" si="3"/>
        <v>0.21428571428571427</v>
      </c>
    </row>
    <row r="225" spans="1:5" x14ac:dyDescent="0.25">
      <c r="A225" s="93" t="s">
        <v>376</v>
      </c>
      <c r="B225" s="94">
        <v>2</v>
      </c>
      <c r="C225" s="94">
        <v>12</v>
      </c>
      <c r="D225" s="94">
        <v>14</v>
      </c>
      <c r="E225" s="102">
        <f t="shared" si="3"/>
        <v>0.14285714285714285</v>
      </c>
    </row>
    <row r="226" spans="1:5" x14ac:dyDescent="0.25">
      <c r="A226" s="93" t="s">
        <v>377</v>
      </c>
      <c r="B226" s="94"/>
      <c r="C226" s="94">
        <v>12</v>
      </c>
      <c r="D226" s="94">
        <v>12</v>
      </c>
      <c r="E226" s="102">
        <f t="shared" si="3"/>
        <v>0</v>
      </c>
    </row>
    <row r="227" spans="1:5" x14ac:dyDescent="0.25">
      <c r="A227" s="93" t="s">
        <v>378</v>
      </c>
      <c r="B227" s="94">
        <v>4</v>
      </c>
      <c r="C227" s="94">
        <v>10</v>
      </c>
      <c r="D227" s="94">
        <v>14</v>
      </c>
      <c r="E227" s="102">
        <f t="shared" si="3"/>
        <v>0.2857142857142857</v>
      </c>
    </row>
    <row r="228" spans="1:5" x14ac:dyDescent="0.25">
      <c r="A228" s="93" t="s">
        <v>379</v>
      </c>
      <c r="B228" s="94"/>
      <c r="C228" s="94">
        <v>11</v>
      </c>
      <c r="D228" s="94">
        <v>11</v>
      </c>
      <c r="E228" s="102">
        <f t="shared" si="3"/>
        <v>0</v>
      </c>
    </row>
    <row r="229" spans="1:5" x14ac:dyDescent="0.25">
      <c r="A229" s="93" t="s">
        <v>380</v>
      </c>
      <c r="B229" s="94"/>
      <c r="C229" s="94">
        <v>11</v>
      </c>
      <c r="D229" s="94">
        <v>11</v>
      </c>
      <c r="E229" s="102">
        <f t="shared" si="3"/>
        <v>0</v>
      </c>
    </row>
    <row r="230" spans="1:5" x14ac:dyDescent="0.25">
      <c r="A230" s="93" t="s">
        <v>381</v>
      </c>
      <c r="B230" s="94">
        <v>1</v>
      </c>
      <c r="C230" s="94">
        <v>10</v>
      </c>
      <c r="D230" s="94">
        <v>11</v>
      </c>
      <c r="E230" s="102">
        <f t="shared" si="3"/>
        <v>9.0909090909090912E-2</v>
      </c>
    </row>
    <row r="231" spans="1:5" x14ac:dyDescent="0.25">
      <c r="A231" s="93" t="s">
        <v>382</v>
      </c>
      <c r="B231" s="94"/>
      <c r="C231" s="94">
        <v>11</v>
      </c>
      <c r="D231" s="94">
        <v>11</v>
      </c>
      <c r="E231" s="102">
        <f t="shared" si="3"/>
        <v>0</v>
      </c>
    </row>
    <row r="232" spans="1:5" x14ac:dyDescent="0.25">
      <c r="A232" s="93" t="s">
        <v>383</v>
      </c>
      <c r="B232" s="94"/>
      <c r="C232" s="94">
        <v>3</v>
      </c>
      <c r="D232" s="94">
        <v>3</v>
      </c>
      <c r="E232" s="102">
        <f t="shared" si="3"/>
        <v>0</v>
      </c>
    </row>
    <row r="233" spans="1:5" x14ac:dyDescent="0.25">
      <c r="A233" s="93" t="s">
        <v>384</v>
      </c>
      <c r="B233" s="94">
        <v>48</v>
      </c>
      <c r="C233" s="94">
        <v>123</v>
      </c>
      <c r="D233" s="94">
        <v>171</v>
      </c>
      <c r="E233" s="102">
        <f t="shared" si="3"/>
        <v>0.2807017543859649</v>
      </c>
    </row>
    <row r="234" spans="1:5" x14ac:dyDescent="0.25">
      <c r="A234" s="93" t="s">
        <v>385</v>
      </c>
      <c r="B234" s="94"/>
      <c r="C234" s="94">
        <v>9</v>
      </c>
      <c r="D234" s="94">
        <v>9</v>
      </c>
      <c r="E234" s="102">
        <f t="shared" si="3"/>
        <v>0</v>
      </c>
    </row>
    <row r="235" spans="1:5" x14ac:dyDescent="0.25">
      <c r="A235" s="93" t="s">
        <v>386</v>
      </c>
      <c r="B235" s="94">
        <v>2</v>
      </c>
      <c r="C235" s="94">
        <v>17</v>
      </c>
      <c r="D235" s="94">
        <v>19</v>
      </c>
      <c r="E235" s="102">
        <f t="shared" si="3"/>
        <v>0.10526315789473684</v>
      </c>
    </row>
    <row r="236" spans="1:5" x14ac:dyDescent="0.25">
      <c r="A236" s="93" t="s">
        <v>387</v>
      </c>
      <c r="B236" s="94">
        <v>21</v>
      </c>
      <c r="C236" s="94">
        <v>103</v>
      </c>
      <c r="D236" s="94">
        <v>124</v>
      </c>
      <c r="E236" s="102">
        <f t="shared" si="3"/>
        <v>0.16935483870967741</v>
      </c>
    </row>
    <row r="237" spans="1:5" x14ac:dyDescent="0.25">
      <c r="A237" s="93" t="s">
        <v>388</v>
      </c>
      <c r="B237" s="94"/>
      <c r="C237" s="94">
        <v>9</v>
      </c>
      <c r="D237" s="94">
        <v>9</v>
      </c>
      <c r="E237" s="102">
        <f t="shared" si="3"/>
        <v>0</v>
      </c>
    </row>
    <row r="238" spans="1:5" x14ac:dyDescent="0.25">
      <c r="A238" s="93" t="s">
        <v>389</v>
      </c>
      <c r="B238" s="94">
        <v>1</v>
      </c>
      <c r="C238" s="94">
        <v>20</v>
      </c>
      <c r="D238" s="94">
        <v>21</v>
      </c>
      <c r="E238" s="102">
        <f t="shared" si="3"/>
        <v>4.7619047619047616E-2</v>
      </c>
    </row>
    <row r="239" spans="1:5" x14ac:dyDescent="0.25">
      <c r="A239" s="93" t="s">
        <v>390</v>
      </c>
      <c r="B239" s="94"/>
      <c r="C239" s="94">
        <v>21</v>
      </c>
      <c r="D239" s="94">
        <v>21</v>
      </c>
      <c r="E239" s="102">
        <f t="shared" si="3"/>
        <v>0</v>
      </c>
    </row>
    <row r="240" spans="1:5" x14ac:dyDescent="0.25">
      <c r="A240" s="93" t="s">
        <v>391</v>
      </c>
      <c r="B240" s="94">
        <v>1</v>
      </c>
      <c r="C240" s="94">
        <v>20</v>
      </c>
      <c r="D240" s="94">
        <v>21</v>
      </c>
      <c r="E240" s="102">
        <f t="shared" si="3"/>
        <v>4.7619047619047616E-2</v>
      </c>
    </row>
    <row r="241" spans="1:5" x14ac:dyDescent="0.25">
      <c r="A241" s="93" t="s">
        <v>392</v>
      </c>
      <c r="B241" s="94">
        <v>4</v>
      </c>
      <c r="C241" s="94">
        <v>17</v>
      </c>
      <c r="D241" s="94">
        <v>21</v>
      </c>
      <c r="E241" s="102">
        <f t="shared" si="3"/>
        <v>0.19047619047619047</v>
      </c>
    </row>
    <row r="242" spans="1:5" x14ac:dyDescent="0.25">
      <c r="A242" s="93" t="s">
        <v>393</v>
      </c>
      <c r="B242" s="94">
        <v>3</v>
      </c>
      <c r="C242" s="94">
        <v>17</v>
      </c>
      <c r="D242" s="94">
        <v>20</v>
      </c>
      <c r="E242" s="102">
        <f t="shared" si="3"/>
        <v>0.15</v>
      </c>
    </row>
    <row r="243" spans="1:5" x14ac:dyDescent="0.25">
      <c r="A243" s="93" t="s">
        <v>394</v>
      </c>
      <c r="B243" s="94">
        <v>1</v>
      </c>
      <c r="C243" s="94">
        <v>20</v>
      </c>
      <c r="D243" s="94">
        <v>21</v>
      </c>
      <c r="E243" s="102">
        <f t="shared" si="3"/>
        <v>4.7619047619047616E-2</v>
      </c>
    </row>
    <row r="244" spans="1:5" x14ac:dyDescent="0.25">
      <c r="A244" s="93" t="s">
        <v>395</v>
      </c>
      <c r="B244" s="94">
        <v>1</v>
      </c>
      <c r="C244" s="94">
        <v>24</v>
      </c>
      <c r="D244" s="94">
        <v>25</v>
      </c>
      <c r="E244" s="102">
        <f t="shared" si="3"/>
        <v>0.04</v>
      </c>
    </row>
    <row r="245" spans="1:5" x14ac:dyDescent="0.25">
      <c r="A245" s="93" t="s">
        <v>396</v>
      </c>
      <c r="B245" s="94"/>
      <c r="C245" s="94">
        <v>14</v>
      </c>
      <c r="D245" s="94">
        <v>14</v>
      </c>
      <c r="E245" s="102">
        <f t="shared" si="3"/>
        <v>0</v>
      </c>
    </row>
    <row r="246" spans="1:5" x14ac:dyDescent="0.25">
      <c r="A246" s="93" t="s">
        <v>397</v>
      </c>
      <c r="B246" s="94"/>
      <c r="C246" s="94">
        <v>13</v>
      </c>
      <c r="D246" s="94">
        <v>13</v>
      </c>
      <c r="E246" s="102">
        <f t="shared" si="3"/>
        <v>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E4" sqref="E4:E257"/>
    </sheetView>
  </sheetViews>
  <sheetFormatPr defaultRowHeight="15" x14ac:dyDescent="0.25"/>
  <cols>
    <col min="2" max="5" width="9.140625" style="3"/>
  </cols>
  <sheetData>
    <row r="1" spans="1:5" x14ac:dyDescent="0.25">
      <c r="A1" s="148" t="s">
        <v>539</v>
      </c>
      <c r="B1" s="148"/>
      <c r="C1" s="148"/>
      <c r="D1" s="148"/>
      <c r="E1" s="148"/>
    </row>
    <row r="3" spans="1:5" x14ac:dyDescent="0.25">
      <c r="A3" s="91" t="s">
        <v>152</v>
      </c>
      <c r="B3" s="92" t="s">
        <v>121</v>
      </c>
      <c r="C3" s="92" t="s">
        <v>153</v>
      </c>
      <c r="D3" s="92" t="s">
        <v>122</v>
      </c>
      <c r="E3" s="92" t="s">
        <v>154</v>
      </c>
    </row>
    <row r="4" spans="1:5" x14ac:dyDescent="0.25">
      <c r="A4" s="93" t="s">
        <v>398</v>
      </c>
      <c r="B4" s="94">
        <v>1</v>
      </c>
      <c r="C4" s="94">
        <v>4</v>
      </c>
      <c r="D4" s="94">
        <v>5</v>
      </c>
      <c r="E4" s="102">
        <f>+B4/D4</f>
        <v>0.2</v>
      </c>
    </row>
    <row r="5" spans="1:5" x14ac:dyDescent="0.25">
      <c r="A5" s="93" t="s">
        <v>399</v>
      </c>
      <c r="B5" s="94">
        <v>1</v>
      </c>
      <c r="C5" s="94">
        <v>3</v>
      </c>
      <c r="D5" s="94">
        <v>4</v>
      </c>
      <c r="E5" s="102">
        <f t="shared" ref="E5:E68" si="0">+B5/D5</f>
        <v>0.25</v>
      </c>
    </row>
    <row r="6" spans="1:5" x14ac:dyDescent="0.25">
      <c r="A6" s="93" t="s">
        <v>400</v>
      </c>
      <c r="B6" s="94">
        <v>1</v>
      </c>
      <c r="C6" s="94"/>
      <c r="D6" s="94">
        <v>1</v>
      </c>
      <c r="E6" s="102">
        <f t="shared" si="0"/>
        <v>1</v>
      </c>
    </row>
    <row r="7" spans="1:5" x14ac:dyDescent="0.25">
      <c r="A7" s="93" t="s">
        <v>159</v>
      </c>
      <c r="B7" s="94">
        <v>2</v>
      </c>
      <c r="C7" s="94">
        <v>5</v>
      </c>
      <c r="D7" s="94">
        <v>7</v>
      </c>
      <c r="E7" s="102">
        <f t="shared" si="0"/>
        <v>0.2857142857142857</v>
      </c>
    </row>
    <row r="8" spans="1:5" x14ac:dyDescent="0.25">
      <c r="A8" s="93" t="s">
        <v>160</v>
      </c>
      <c r="B8" s="94">
        <v>2</v>
      </c>
      <c r="C8" s="94">
        <v>20</v>
      </c>
      <c r="D8" s="94">
        <v>22</v>
      </c>
      <c r="E8" s="102">
        <f t="shared" si="0"/>
        <v>9.0909090909090912E-2</v>
      </c>
    </row>
    <row r="9" spans="1:5" x14ac:dyDescent="0.25">
      <c r="A9" s="93" t="s">
        <v>161</v>
      </c>
      <c r="B9" s="94">
        <v>2</v>
      </c>
      <c r="C9" s="94">
        <v>7</v>
      </c>
      <c r="D9" s="94">
        <v>9</v>
      </c>
      <c r="E9" s="102">
        <f t="shared" si="0"/>
        <v>0.22222222222222221</v>
      </c>
    </row>
    <row r="10" spans="1:5" x14ac:dyDescent="0.25">
      <c r="A10" s="93" t="s">
        <v>163</v>
      </c>
      <c r="B10" s="94">
        <v>5</v>
      </c>
      <c r="C10" s="94">
        <v>25</v>
      </c>
      <c r="D10" s="94">
        <v>30</v>
      </c>
      <c r="E10" s="102">
        <f t="shared" si="0"/>
        <v>0.16666666666666666</v>
      </c>
    </row>
    <row r="11" spans="1:5" x14ac:dyDescent="0.25">
      <c r="A11" s="93" t="s">
        <v>401</v>
      </c>
      <c r="B11" s="94"/>
      <c r="C11" s="94">
        <v>7</v>
      </c>
      <c r="D11" s="94">
        <v>7</v>
      </c>
      <c r="E11" s="102">
        <f t="shared" si="0"/>
        <v>0</v>
      </c>
    </row>
    <row r="12" spans="1:5" x14ac:dyDescent="0.25">
      <c r="A12" s="93" t="s">
        <v>402</v>
      </c>
      <c r="B12" s="94">
        <v>1</v>
      </c>
      <c r="C12" s="94">
        <v>15</v>
      </c>
      <c r="D12" s="94">
        <v>16</v>
      </c>
      <c r="E12" s="102">
        <f t="shared" si="0"/>
        <v>6.25E-2</v>
      </c>
    </row>
    <row r="13" spans="1:5" x14ac:dyDescent="0.25">
      <c r="A13" s="93" t="s">
        <v>403</v>
      </c>
      <c r="B13" s="94">
        <v>2</v>
      </c>
      <c r="C13" s="94">
        <v>16</v>
      </c>
      <c r="D13" s="94">
        <v>18</v>
      </c>
      <c r="E13" s="102">
        <f t="shared" si="0"/>
        <v>0.1111111111111111</v>
      </c>
    </row>
    <row r="14" spans="1:5" x14ac:dyDescent="0.25">
      <c r="A14" s="93" t="s">
        <v>404</v>
      </c>
      <c r="B14" s="94">
        <v>1</v>
      </c>
      <c r="C14" s="94">
        <v>14</v>
      </c>
      <c r="D14" s="94">
        <v>15</v>
      </c>
      <c r="E14" s="102">
        <f t="shared" si="0"/>
        <v>6.6666666666666666E-2</v>
      </c>
    </row>
    <row r="15" spans="1:5" x14ac:dyDescent="0.25">
      <c r="A15" s="93" t="s">
        <v>405</v>
      </c>
      <c r="B15" s="94">
        <v>2</v>
      </c>
      <c r="C15" s="94">
        <v>16</v>
      </c>
      <c r="D15" s="94">
        <v>18</v>
      </c>
      <c r="E15" s="102">
        <f t="shared" si="0"/>
        <v>0.1111111111111111</v>
      </c>
    </row>
    <row r="16" spans="1:5" x14ac:dyDescent="0.25">
      <c r="A16" s="93" t="s">
        <v>406</v>
      </c>
      <c r="B16" s="94">
        <v>4</v>
      </c>
      <c r="C16" s="94">
        <v>15</v>
      </c>
      <c r="D16" s="94">
        <v>19</v>
      </c>
      <c r="E16" s="102">
        <f t="shared" si="0"/>
        <v>0.21052631578947367</v>
      </c>
    </row>
    <row r="17" spans="1:5" x14ac:dyDescent="0.25">
      <c r="A17" s="93" t="s">
        <v>407</v>
      </c>
      <c r="B17" s="94"/>
      <c r="C17" s="94">
        <v>1</v>
      </c>
      <c r="D17" s="94">
        <v>1</v>
      </c>
      <c r="E17" s="102">
        <f t="shared" si="0"/>
        <v>0</v>
      </c>
    </row>
    <row r="18" spans="1:5" x14ac:dyDescent="0.25">
      <c r="A18" s="93" t="s">
        <v>408</v>
      </c>
      <c r="B18" s="94">
        <v>2</v>
      </c>
      <c r="C18" s="94">
        <v>14</v>
      </c>
      <c r="D18" s="94">
        <v>16</v>
      </c>
      <c r="E18" s="102">
        <f t="shared" si="0"/>
        <v>0.125</v>
      </c>
    </row>
    <row r="19" spans="1:5" x14ac:dyDescent="0.25">
      <c r="A19" s="93" t="s">
        <v>409</v>
      </c>
      <c r="B19" s="94">
        <v>2</v>
      </c>
      <c r="C19" s="94">
        <v>12</v>
      </c>
      <c r="D19" s="94">
        <v>14</v>
      </c>
      <c r="E19" s="102">
        <f t="shared" si="0"/>
        <v>0.14285714285714285</v>
      </c>
    </row>
    <row r="20" spans="1:5" x14ac:dyDescent="0.25">
      <c r="A20" s="93" t="s">
        <v>410</v>
      </c>
      <c r="B20" s="94"/>
      <c r="C20" s="94">
        <v>14</v>
      </c>
      <c r="D20" s="94">
        <v>14</v>
      </c>
      <c r="E20" s="102">
        <f t="shared" si="0"/>
        <v>0</v>
      </c>
    </row>
    <row r="21" spans="1:5" x14ac:dyDescent="0.25">
      <c r="A21" s="93" t="s">
        <v>411</v>
      </c>
      <c r="B21" s="94"/>
      <c r="C21" s="94">
        <v>15</v>
      </c>
      <c r="D21" s="94">
        <v>15</v>
      </c>
      <c r="E21" s="102">
        <f t="shared" si="0"/>
        <v>0</v>
      </c>
    </row>
    <row r="22" spans="1:5" x14ac:dyDescent="0.25">
      <c r="A22" s="93" t="s">
        <v>412</v>
      </c>
      <c r="B22" s="94"/>
      <c r="C22" s="94">
        <v>15</v>
      </c>
      <c r="D22" s="94">
        <v>15</v>
      </c>
      <c r="E22" s="102">
        <f t="shared" si="0"/>
        <v>0</v>
      </c>
    </row>
    <row r="23" spans="1:5" x14ac:dyDescent="0.25">
      <c r="A23" s="93" t="s">
        <v>413</v>
      </c>
      <c r="B23" s="94"/>
      <c r="C23" s="94">
        <v>12</v>
      </c>
      <c r="D23" s="94">
        <v>12</v>
      </c>
      <c r="E23" s="102">
        <f t="shared" si="0"/>
        <v>0</v>
      </c>
    </row>
    <row r="24" spans="1:5" x14ac:dyDescent="0.25">
      <c r="A24" s="93" t="s">
        <v>414</v>
      </c>
      <c r="B24" s="94"/>
      <c r="C24" s="94">
        <v>15</v>
      </c>
      <c r="D24" s="94">
        <v>15</v>
      </c>
      <c r="E24" s="102">
        <f t="shared" si="0"/>
        <v>0</v>
      </c>
    </row>
    <row r="25" spans="1:5" x14ac:dyDescent="0.25">
      <c r="A25" s="93" t="s">
        <v>415</v>
      </c>
      <c r="B25" s="94"/>
      <c r="C25" s="94">
        <v>10</v>
      </c>
      <c r="D25" s="94">
        <v>10</v>
      </c>
      <c r="E25" s="102">
        <f t="shared" si="0"/>
        <v>0</v>
      </c>
    </row>
    <row r="26" spans="1:5" x14ac:dyDescent="0.25">
      <c r="A26" s="93" t="s">
        <v>416</v>
      </c>
      <c r="B26" s="94"/>
      <c r="C26" s="94">
        <v>12</v>
      </c>
      <c r="D26" s="94">
        <v>12</v>
      </c>
      <c r="E26" s="102">
        <f t="shared" si="0"/>
        <v>0</v>
      </c>
    </row>
    <row r="27" spans="1:5" x14ac:dyDescent="0.25">
      <c r="A27" s="93" t="s">
        <v>417</v>
      </c>
      <c r="B27" s="94"/>
      <c r="C27" s="94">
        <v>10</v>
      </c>
      <c r="D27" s="94">
        <v>10</v>
      </c>
      <c r="E27" s="102">
        <f t="shared" si="0"/>
        <v>0</v>
      </c>
    </row>
    <row r="28" spans="1:5" x14ac:dyDescent="0.25">
      <c r="A28" s="93" t="s">
        <v>418</v>
      </c>
      <c r="B28" s="94"/>
      <c r="C28" s="94">
        <v>15</v>
      </c>
      <c r="D28" s="94">
        <v>15</v>
      </c>
      <c r="E28" s="102">
        <f t="shared" si="0"/>
        <v>0</v>
      </c>
    </row>
    <row r="29" spans="1:5" x14ac:dyDescent="0.25">
      <c r="A29" s="93" t="s">
        <v>180</v>
      </c>
      <c r="B29" s="94">
        <v>26</v>
      </c>
      <c r="C29" s="94">
        <v>54</v>
      </c>
      <c r="D29" s="94">
        <v>80</v>
      </c>
      <c r="E29" s="102">
        <f t="shared" si="0"/>
        <v>0.32500000000000001</v>
      </c>
    </row>
    <row r="30" spans="1:5" x14ac:dyDescent="0.25">
      <c r="A30" s="93" t="s">
        <v>181</v>
      </c>
      <c r="B30" s="94">
        <v>1</v>
      </c>
      <c r="C30" s="94">
        <v>6</v>
      </c>
      <c r="D30" s="94">
        <v>7</v>
      </c>
      <c r="E30" s="102">
        <f t="shared" si="0"/>
        <v>0.14285714285714285</v>
      </c>
    </row>
    <row r="31" spans="1:5" x14ac:dyDescent="0.25">
      <c r="A31" s="93" t="s">
        <v>419</v>
      </c>
      <c r="B31" s="94"/>
      <c r="C31" s="94">
        <v>9</v>
      </c>
      <c r="D31" s="94">
        <v>9</v>
      </c>
      <c r="E31" s="102">
        <f t="shared" si="0"/>
        <v>0</v>
      </c>
    </row>
    <row r="32" spans="1:5" x14ac:dyDescent="0.25">
      <c r="A32" s="93" t="s">
        <v>420</v>
      </c>
      <c r="B32" s="94"/>
      <c r="C32" s="94">
        <v>9</v>
      </c>
      <c r="D32" s="94">
        <v>9</v>
      </c>
      <c r="E32" s="102">
        <f t="shared" si="0"/>
        <v>0</v>
      </c>
    </row>
    <row r="33" spans="1:5" x14ac:dyDescent="0.25">
      <c r="A33" s="93" t="s">
        <v>421</v>
      </c>
      <c r="B33" s="94"/>
      <c r="C33" s="94">
        <v>9</v>
      </c>
      <c r="D33" s="94">
        <v>9</v>
      </c>
      <c r="E33" s="102">
        <f t="shared" si="0"/>
        <v>0</v>
      </c>
    </row>
    <row r="34" spans="1:5" x14ac:dyDescent="0.25">
      <c r="A34" s="93" t="s">
        <v>186</v>
      </c>
      <c r="B34" s="94">
        <v>13</v>
      </c>
      <c r="C34" s="94">
        <v>26</v>
      </c>
      <c r="D34" s="94">
        <v>39</v>
      </c>
      <c r="E34" s="102">
        <f t="shared" si="0"/>
        <v>0.33333333333333331</v>
      </c>
    </row>
    <row r="35" spans="1:5" x14ac:dyDescent="0.25">
      <c r="A35" s="93" t="s">
        <v>188</v>
      </c>
      <c r="B35" s="94">
        <v>39</v>
      </c>
      <c r="C35" s="94">
        <v>49</v>
      </c>
      <c r="D35" s="94">
        <v>88</v>
      </c>
      <c r="E35" s="102">
        <f t="shared" si="0"/>
        <v>0.44318181818181818</v>
      </c>
    </row>
    <row r="36" spans="1:5" x14ac:dyDescent="0.25">
      <c r="A36" s="93" t="s">
        <v>189</v>
      </c>
      <c r="B36" s="94">
        <v>24</v>
      </c>
      <c r="C36" s="94">
        <v>57</v>
      </c>
      <c r="D36" s="94">
        <v>81</v>
      </c>
      <c r="E36" s="102">
        <f t="shared" si="0"/>
        <v>0.29629629629629628</v>
      </c>
    </row>
    <row r="37" spans="1:5" x14ac:dyDescent="0.25">
      <c r="A37" s="93" t="s">
        <v>190</v>
      </c>
      <c r="B37" s="94">
        <v>13</v>
      </c>
      <c r="C37" s="94">
        <v>36</v>
      </c>
      <c r="D37" s="94">
        <v>49</v>
      </c>
      <c r="E37" s="102">
        <f t="shared" si="0"/>
        <v>0.26530612244897961</v>
      </c>
    </row>
    <row r="38" spans="1:5" x14ac:dyDescent="0.25">
      <c r="A38" s="93" t="s">
        <v>191</v>
      </c>
      <c r="B38" s="94"/>
      <c r="C38" s="94">
        <v>42</v>
      </c>
      <c r="D38" s="94">
        <v>42</v>
      </c>
      <c r="E38" s="102">
        <f t="shared" si="0"/>
        <v>0</v>
      </c>
    </row>
    <row r="39" spans="1:5" x14ac:dyDescent="0.25">
      <c r="A39" s="93" t="s">
        <v>194</v>
      </c>
      <c r="B39" s="94">
        <v>5</v>
      </c>
      <c r="C39" s="94">
        <v>31</v>
      </c>
      <c r="D39" s="94">
        <v>36</v>
      </c>
      <c r="E39" s="102">
        <f t="shared" si="0"/>
        <v>0.1388888888888889</v>
      </c>
    </row>
    <row r="40" spans="1:5" x14ac:dyDescent="0.25">
      <c r="A40" s="93" t="s">
        <v>195</v>
      </c>
      <c r="B40" s="94">
        <v>4</v>
      </c>
      <c r="C40" s="94">
        <v>16</v>
      </c>
      <c r="D40" s="94">
        <v>20</v>
      </c>
      <c r="E40" s="102">
        <f t="shared" si="0"/>
        <v>0.2</v>
      </c>
    </row>
    <row r="41" spans="1:5" x14ac:dyDescent="0.25">
      <c r="A41" s="93" t="s">
        <v>196</v>
      </c>
      <c r="B41" s="94">
        <v>4</v>
      </c>
      <c r="C41" s="94">
        <v>18</v>
      </c>
      <c r="D41" s="94">
        <v>22</v>
      </c>
      <c r="E41" s="102">
        <f t="shared" si="0"/>
        <v>0.18181818181818182</v>
      </c>
    </row>
    <row r="42" spans="1:5" x14ac:dyDescent="0.25">
      <c r="A42" s="93" t="s">
        <v>422</v>
      </c>
      <c r="B42" s="94">
        <v>1</v>
      </c>
      <c r="C42" s="94">
        <v>9</v>
      </c>
      <c r="D42" s="94">
        <v>10</v>
      </c>
      <c r="E42" s="102">
        <f t="shared" si="0"/>
        <v>0.1</v>
      </c>
    </row>
    <row r="43" spans="1:5" x14ac:dyDescent="0.25">
      <c r="A43" s="93" t="s">
        <v>200</v>
      </c>
      <c r="B43" s="94"/>
      <c r="C43" s="94">
        <v>6</v>
      </c>
      <c r="D43" s="94">
        <v>6</v>
      </c>
      <c r="E43" s="102">
        <f t="shared" si="0"/>
        <v>0</v>
      </c>
    </row>
    <row r="44" spans="1:5" x14ac:dyDescent="0.25">
      <c r="A44" s="93" t="s">
        <v>201</v>
      </c>
      <c r="B44" s="94"/>
      <c r="C44" s="94">
        <v>12</v>
      </c>
      <c r="D44" s="94">
        <v>12</v>
      </c>
      <c r="E44" s="102">
        <f t="shared" si="0"/>
        <v>0</v>
      </c>
    </row>
    <row r="45" spans="1:5" x14ac:dyDescent="0.25">
      <c r="A45" s="93" t="s">
        <v>423</v>
      </c>
      <c r="B45" s="94"/>
      <c r="C45" s="94">
        <v>19</v>
      </c>
      <c r="D45" s="94">
        <v>19</v>
      </c>
      <c r="E45" s="102">
        <f t="shared" si="0"/>
        <v>0</v>
      </c>
    </row>
    <row r="46" spans="1:5" x14ac:dyDescent="0.25">
      <c r="A46" s="93" t="s">
        <v>424</v>
      </c>
      <c r="B46" s="94"/>
      <c r="C46" s="94">
        <v>3</v>
      </c>
      <c r="D46" s="94">
        <v>3</v>
      </c>
      <c r="E46" s="102">
        <f t="shared" si="0"/>
        <v>0</v>
      </c>
    </row>
    <row r="47" spans="1:5" x14ac:dyDescent="0.25">
      <c r="A47" s="93" t="s">
        <v>425</v>
      </c>
      <c r="B47" s="94">
        <v>1</v>
      </c>
      <c r="C47" s="94">
        <v>8</v>
      </c>
      <c r="D47" s="94">
        <v>9</v>
      </c>
      <c r="E47" s="102">
        <f t="shared" si="0"/>
        <v>0.1111111111111111</v>
      </c>
    </row>
    <row r="48" spans="1:5" x14ac:dyDescent="0.25">
      <c r="A48" s="93" t="s">
        <v>202</v>
      </c>
      <c r="B48" s="94">
        <v>5</v>
      </c>
      <c r="C48" s="94">
        <v>17</v>
      </c>
      <c r="D48" s="94">
        <v>22</v>
      </c>
      <c r="E48" s="102">
        <f t="shared" si="0"/>
        <v>0.22727272727272727</v>
      </c>
    </row>
    <row r="49" spans="1:5" x14ac:dyDescent="0.25">
      <c r="A49" s="93" t="s">
        <v>203</v>
      </c>
      <c r="B49" s="94">
        <v>1</v>
      </c>
      <c r="C49" s="94">
        <v>10</v>
      </c>
      <c r="D49" s="94">
        <v>11</v>
      </c>
      <c r="E49" s="102">
        <f t="shared" si="0"/>
        <v>9.0909090909090912E-2</v>
      </c>
    </row>
    <row r="50" spans="1:5" x14ac:dyDescent="0.25">
      <c r="A50" s="93" t="s">
        <v>204</v>
      </c>
      <c r="B50" s="94">
        <v>10</v>
      </c>
      <c r="C50" s="94">
        <v>38</v>
      </c>
      <c r="D50" s="94">
        <v>48</v>
      </c>
      <c r="E50" s="102">
        <f t="shared" si="0"/>
        <v>0.20833333333333334</v>
      </c>
    </row>
    <row r="51" spans="1:5" x14ac:dyDescent="0.25">
      <c r="A51" s="93" t="s">
        <v>205</v>
      </c>
      <c r="B51" s="94">
        <v>4</v>
      </c>
      <c r="C51" s="94">
        <v>25</v>
      </c>
      <c r="D51" s="94">
        <v>29</v>
      </c>
      <c r="E51" s="102">
        <f t="shared" si="0"/>
        <v>0.13793103448275862</v>
      </c>
    </row>
    <row r="52" spans="1:5" x14ac:dyDescent="0.25">
      <c r="A52" s="93" t="s">
        <v>206</v>
      </c>
      <c r="B52" s="94">
        <v>1</v>
      </c>
      <c r="C52" s="94">
        <v>40</v>
      </c>
      <c r="D52" s="94">
        <v>41</v>
      </c>
      <c r="E52" s="102">
        <f t="shared" si="0"/>
        <v>2.4390243902439025E-2</v>
      </c>
    </row>
    <row r="53" spans="1:5" x14ac:dyDescent="0.25">
      <c r="A53" s="93" t="s">
        <v>426</v>
      </c>
      <c r="B53" s="94">
        <v>1</v>
      </c>
      <c r="C53" s="94">
        <v>21</v>
      </c>
      <c r="D53" s="94">
        <v>22</v>
      </c>
      <c r="E53" s="102">
        <f t="shared" si="0"/>
        <v>4.5454545454545456E-2</v>
      </c>
    </row>
    <row r="54" spans="1:5" x14ac:dyDescent="0.25">
      <c r="A54" s="93" t="s">
        <v>207</v>
      </c>
      <c r="B54" s="94">
        <v>3</v>
      </c>
      <c r="C54" s="94">
        <v>9</v>
      </c>
      <c r="D54" s="94">
        <v>12</v>
      </c>
      <c r="E54" s="102">
        <f t="shared" si="0"/>
        <v>0.25</v>
      </c>
    </row>
    <row r="55" spans="1:5" x14ac:dyDescent="0.25">
      <c r="A55" s="93" t="s">
        <v>208</v>
      </c>
      <c r="B55" s="94">
        <v>2</v>
      </c>
      <c r="C55" s="94">
        <v>9</v>
      </c>
      <c r="D55" s="94">
        <v>11</v>
      </c>
      <c r="E55" s="102">
        <f t="shared" si="0"/>
        <v>0.18181818181818182</v>
      </c>
    </row>
    <row r="56" spans="1:5" x14ac:dyDescent="0.25">
      <c r="A56" s="93" t="s">
        <v>209</v>
      </c>
      <c r="B56" s="94">
        <v>1</v>
      </c>
      <c r="C56" s="94">
        <v>5</v>
      </c>
      <c r="D56" s="94">
        <v>6</v>
      </c>
      <c r="E56" s="102">
        <f t="shared" si="0"/>
        <v>0.16666666666666666</v>
      </c>
    </row>
    <row r="57" spans="1:5" x14ac:dyDescent="0.25">
      <c r="A57" s="93" t="s">
        <v>427</v>
      </c>
      <c r="B57" s="94">
        <v>1</v>
      </c>
      <c r="C57" s="94">
        <v>9</v>
      </c>
      <c r="D57" s="94">
        <v>10</v>
      </c>
      <c r="E57" s="102">
        <f t="shared" si="0"/>
        <v>0.1</v>
      </c>
    </row>
    <row r="58" spans="1:5" x14ac:dyDescent="0.25">
      <c r="A58" s="93" t="s">
        <v>210</v>
      </c>
      <c r="B58" s="94">
        <v>2</v>
      </c>
      <c r="C58" s="94">
        <v>16</v>
      </c>
      <c r="D58" s="94">
        <v>18</v>
      </c>
      <c r="E58" s="102">
        <f t="shared" si="0"/>
        <v>0.1111111111111111</v>
      </c>
    </row>
    <row r="59" spans="1:5" x14ac:dyDescent="0.25">
      <c r="A59" s="93" t="s">
        <v>211</v>
      </c>
      <c r="B59" s="94">
        <v>4</v>
      </c>
      <c r="C59" s="94">
        <v>18</v>
      </c>
      <c r="D59" s="94">
        <v>22</v>
      </c>
      <c r="E59" s="102">
        <f t="shared" si="0"/>
        <v>0.18181818181818182</v>
      </c>
    </row>
    <row r="60" spans="1:5" x14ac:dyDescent="0.25">
      <c r="A60" s="93" t="s">
        <v>212</v>
      </c>
      <c r="B60" s="94">
        <v>1</v>
      </c>
      <c r="C60" s="94">
        <v>27</v>
      </c>
      <c r="D60" s="94">
        <v>28</v>
      </c>
      <c r="E60" s="102">
        <f t="shared" si="0"/>
        <v>3.5714285714285712E-2</v>
      </c>
    </row>
    <row r="61" spans="1:5" x14ac:dyDescent="0.25">
      <c r="A61" s="93" t="s">
        <v>213</v>
      </c>
      <c r="B61" s="94">
        <v>2</v>
      </c>
      <c r="C61" s="94">
        <v>18</v>
      </c>
      <c r="D61" s="94">
        <v>20</v>
      </c>
      <c r="E61" s="102">
        <f t="shared" si="0"/>
        <v>0.1</v>
      </c>
    </row>
    <row r="62" spans="1:5" x14ac:dyDescent="0.25">
      <c r="A62" s="93" t="s">
        <v>428</v>
      </c>
      <c r="B62" s="94">
        <v>2</v>
      </c>
      <c r="C62" s="94">
        <v>9</v>
      </c>
      <c r="D62" s="94">
        <v>11</v>
      </c>
      <c r="E62" s="102">
        <f t="shared" si="0"/>
        <v>0.18181818181818182</v>
      </c>
    </row>
    <row r="63" spans="1:5" x14ac:dyDescent="0.25">
      <c r="A63" s="93" t="s">
        <v>215</v>
      </c>
      <c r="B63" s="94">
        <v>6</v>
      </c>
      <c r="C63" s="94">
        <v>1</v>
      </c>
      <c r="D63" s="94">
        <v>7</v>
      </c>
      <c r="E63" s="102">
        <f t="shared" si="0"/>
        <v>0.8571428571428571</v>
      </c>
    </row>
    <row r="64" spans="1:5" x14ac:dyDescent="0.25">
      <c r="A64" s="93" t="s">
        <v>216</v>
      </c>
      <c r="B64" s="94">
        <v>5</v>
      </c>
      <c r="C64" s="94">
        <v>8</v>
      </c>
      <c r="D64" s="94">
        <v>13</v>
      </c>
      <c r="E64" s="102">
        <f t="shared" si="0"/>
        <v>0.38461538461538464</v>
      </c>
    </row>
    <row r="65" spans="1:5" x14ac:dyDescent="0.25">
      <c r="A65" s="93" t="s">
        <v>429</v>
      </c>
      <c r="B65" s="94">
        <v>3</v>
      </c>
      <c r="C65" s="94">
        <v>15</v>
      </c>
      <c r="D65" s="94">
        <v>18</v>
      </c>
      <c r="E65" s="102">
        <f t="shared" si="0"/>
        <v>0.16666666666666666</v>
      </c>
    </row>
    <row r="66" spans="1:5" x14ac:dyDescent="0.25">
      <c r="A66" s="93" t="s">
        <v>430</v>
      </c>
      <c r="B66" s="94"/>
      <c r="C66" s="94">
        <v>16</v>
      </c>
      <c r="D66" s="94">
        <v>16</v>
      </c>
      <c r="E66" s="102">
        <f t="shared" si="0"/>
        <v>0</v>
      </c>
    </row>
    <row r="67" spans="1:5" x14ac:dyDescent="0.25">
      <c r="A67" s="93" t="s">
        <v>431</v>
      </c>
      <c r="B67" s="94"/>
      <c r="C67" s="94">
        <v>10</v>
      </c>
      <c r="D67" s="94">
        <v>10</v>
      </c>
      <c r="E67" s="102">
        <f t="shared" si="0"/>
        <v>0</v>
      </c>
    </row>
    <row r="68" spans="1:5" x14ac:dyDescent="0.25">
      <c r="A68" s="93" t="s">
        <v>432</v>
      </c>
      <c r="B68" s="94">
        <v>1</v>
      </c>
      <c r="C68" s="94">
        <v>7</v>
      </c>
      <c r="D68" s="94">
        <v>8</v>
      </c>
      <c r="E68" s="102">
        <f t="shared" si="0"/>
        <v>0.125</v>
      </c>
    </row>
    <row r="69" spans="1:5" x14ac:dyDescent="0.25">
      <c r="A69" s="93" t="s">
        <v>433</v>
      </c>
      <c r="B69" s="94"/>
      <c r="C69" s="94">
        <v>11</v>
      </c>
      <c r="D69" s="94">
        <v>11</v>
      </c>
      <c r="E69" s="102">
        <f t="shared" ref="E69:E132" si="1">+B69/D69</f>
        <v>0</v>
      </c>
    </row>
    <row r="70" spans="1:5" x14ac:dyDescent="0.25">
      <c r="A70" s="93" t="s">
        <v>434</v>
      </c>
      <c r="B70" s="94">
        <v>4</v>
      </c>
      <c r="C70" s="94">
        <v>12</v>
      </c>
      <c r="D70" s="94">
        <v>16</v>
      </c>
      <c r="E70" s="102">
        <f t="shared" si="1"/>
        <v>0.25</v>
      </c>
    </row>
    <row r="71" spans="1:5" x14ac:dyDescent="0.25">
      <c r="A71" s="93" t="s">
        <v>435</v>
      </c>
      <c r="B71" s="94">
        <v>1</v>
      </c>
      <c r="C71" s="94">
        <v>6</v>
      </c>
      <c r="D71" s="94">
        <v>7</v>
      </c>
      <c r="E71" s="102">
        <f t="shared" si="1"/>
        <v>0.14285714285714285</v>
      </c>
    </row>
    <row r="72" spans="1:5" x14ac:dyDescent="0.25">
      <c r="A72" s="93" t="s">
        <v>436</v>
      </c>
      <c r="B72" s="94">
        <v>4</v>
      </c>
      <c r="C72" s="94">
        <v>13</v>
      </c>
      <c r="D72" s="94">
        <v>17</v>
      </c>
      <c r="E72" s="102">
        <f t="shared" si="1"/>
        <v>0.23529411764705882</v>
      </c>
    </row>
    <row r="73" spans="1:5" x14ac:dyDescent="0.25">
      <c r="A73" s="93" t="s">
        <v>224</v>
      </c>
      <c r="B73" s="94">
        <v>9</v>
      </c>
      <c r="C73" s="94">
        <v>6</v>
      </c>
      <c r="D73" s="94">
        <v>15</v>
      </c>
      <c r="E73" s="102">
        <f t="shared" si="1"/>
        <v>0.6</v>
      </c>
    </row>
    <row r="74" spans="1:5" x14ac:dyDescent="0.25">
      <c r="A74" s="93" t="s">
        <v>437</v>
      </c>
      <c r="B74" s="94">
        <v>7</v>
      </c>
      <c r="C74" s="94">
        <v>6</v>
      </c>
      <c r="D74" s="94">
        <v>13</v>
      </c>
      <c r="E74" s="102">
        <f t="shared" si="1"/>
        <v>0.53846153846153844</v>
      </c>
    </row>
    <row r="75" spans="1:5" x14ac:dyDescent="0.25">
      <c r="A75" s="93" t="s">
        <v>438</v>
      </c>
      <c r="B75" s="94">
        <v>1</v>
      </c>
      <c r="C75" s="94">
        <v>33</v>
      </c>
      <c r="D75" s="94">
        <v>34</v>
      </c>
      <c r="E75" s="102">
        <f t="shared" si="1"/>
        <v>2.9411764705882353E-2</v>
      </c>
    </row>
    <row r="76" spans="1:5" x14ac:dyDescent="0.25">
      <c r="A76" s="93" t="s">
        <v>439</v>
      </c>
      <c r="B76" s="94">
        <v>7</v>
      </c>
      <c r="C76" s="94">
        <v>19</v>
      </c>
      <c r="D76" s="94">
        <v>26</v>
      </c>
      <c r="E76" s="102">
        <f t="shared" si="1"/>
        <v>0.26923076923076922</v>
      </c>
    </row>
    <row r="77" spans="1:5" x14ac:dyDescent="0.25">
      <c r="A77" s="93" t="s">
        <v>440</v>
      </c>
      <c r="B77" s="94"/>
      <c r="C77" s="94">
        <v>32</v>
      </c>
      <c r="D77" s="94">
        <v>32</v>
      </c>
      <c r="E77" s="102">
        <f t="shared" si="1"/>
        <v>0</v>
      </c>
    </row>
    <row r="78" spans="1:5" x14ac:dyDescent="0.25">
      <c r="A78" s="93" t="s">
        <v>441</v>
      </c>
      <c r="B78" s="94"/>
      <c r="C78" s="94">
        <v>20</v>
      </c>
      <c r="D78" s="94">
        <v>20</v>
      </c>
      <c r="E78" s="102">
        <f t="shared" si="1"/>
        <v>0</v>
      </c>
    </row>
    <row r="79" spans="1:5" x14ac:dyDescent="0.25">
      <c r="A79" s="93" t="s">
        <v>442</v>
      </c>
      <c r="B79" s="94"/>
      <c r="C79" s="94">
        <v>21</v>
      </c>
      <c r="D79" s="94">
        <v>21</v>
      </c>
      <c r="E79" s="102">
        <f t="shared" si="1"/>
        <v>0</v>
      </c>
    </row>
    <row r="80" spans="1:5" x14ac:dyDescent="0.25">
      <c r="A80" s="93" t="s">
        <v>443</v>
      </c>
      <c r="B80" s="94">
        <v>1</v>
      </c>
      <c r="C80" s="94">
        <v>16</v>
      </c>
      <c r="D80" s="94">
        <v>17</v>
      </c>
      <c r="E80" s="102">
        <f t="shared" si="1"/>
        <v>5.8823529411764705E-2</v>
      </c>
    </row>
    <row r="81" spans="1:5" x14ac:dyDescent="0.25">
      <c r="A81" s="93" t="s">
        <v>444</v>
      </c>
      <c r="B81" s="94">
        <v>1</v>
      </c>
      <c r="C81" s="94">
        <v>19</v>
      </c>
      <c r="D81" s="94">
        <v>20</v>
      </c>
      <c r="E81" s="102">
        <f t="shared" si="1"/>
        <v>0.05</v>
      </c>
    </row>
    <row r="82" spans="1:5" x14ac:dyDescent="0.25">
      <c r="A82" s="93" t="s">
        <v>445</v>
      </c>
      <c r="B82" s="94"/>
      <c r="C82" s="94">
        <v>5</v>
      </c>
      <c r="D82" s="94">
        <v>5</v>
      </c>
      <c r="E82" s="102">
        <f t="shared" si="1"/>
        <v>0</v>
      </c>
    </row>
    <row r="83" spans="1:5" x14ac:dyDescent="0.25">
      <c r="A83" s="93" t="s">
        <v>446</v>
      </c>
      <c r="B83" s="94"/>
      <c r="C83" s="94">
        <v>5</v>
      </c>
      <c r="D83" s="94">
        <v>5</v>
      </c>
      <c r="E83" s="102">
        <f t="shared" si="1"/>
        <v>0</v>
      </c>
    </row>
    <row r="84" spans="1:5" x14ac:dyDescent="0.25">
      <c r="A84" s="93" t="s">
        <v>447</v>
      </c>
      <c r="B84" s="94"/>
      <c r="C84" s="94">
        <v>16</v>
      </c>
      <c r="D84" s="94">
        <v>16</v>
      </c>
      <c r="E84" s="102">
        <f t="shared" si="1"/>
        <v>0</v>
      </c>
    </row>
    <row r="85" spans="1:5" x14ac:dyDescent="0.25">
      <c r="A85" s="93" t="s">
        <v>448</v>
      </c>
      <c r="B85" s="94">
        <v>2</v>
      </c>
      <c r="C85" s="94">
        <v>21</v>
      </c>
      <c r="D85" s="94">
        <v>23</v>
      </c>
      <c r="E85" s="102">
        <f t="shared" si="1"/>
        <v>8.6956521739130432E-2</v>
      </c>
    </row>
    <row r="86" spans="1:5" x14ac:dyDescent="0.25">
      <c r="A86" s="93" t="s">
        <v>449</v>
      </c>
      <c r="B86" s="94">
        <v>1</v>
      </c>
      <c r="C86" s="94">
        <v>10</v>
      </c>
      <c r="D86" s="94">
        <v>11</v>
      </c>
      <c r="E86" s="102">
        <f t="shared" si="1"/>
        <v>9.0909090909090912E-2</v>
      </c>
    </row>
    <row r="87" spans="1:5" x14ac:dyDescent="0.25">
      <c r="A87" s="93" t="s">
        <v>450</v>
      </c>
      <c r="B87" s="94"/>
      <c r="C87" s="94">
        <v>11</v>
      </c>
      <c r="D87" s="94">
        <v>11</v>
      </c>
      <c r="E87" s="102">
        <f t="shared" si="1"/>
        <v>0</v>
      </c>
    </row>
    <row r="88" spans="1:5" x14ac:dyDescent="0.25">
      <c r="A88" s="93" t="s">
        <v>235</v>
      </c>
      <c r="B88" s="94">
        <v>5</v>
      </c>
      <c r="C88" s="94">
        <v>2</v>
      </c>
      <c r="D88" s="94">
        <v>7</v>
      </c>
      <c r="E88" s="102">
        <f t="shared" si="1"/>
        <v>0.7142857142857143</v>
      </c>
    </row>
    <row r="89" spans="1:5" x14ac:dyDescent="0.25">
      <c r="A89" s="93" t="s">
        <v>236</v>
      </c>
      <c r="B89" s="94">
        <v>3</v>
      </c>
      <c r="C89" s="94">
        <v>3</v>
      </c>
      <c r="D89" s="94">
        <v>6</v>
      </c>
      <c r="E89" s="102">
        <f t="shared" si="1"/>
        <v>0.5</v>
      </c>
    </row>
    <row r="90" spans="1:5" x14ac:dyDescent="0.25">
      <c r="A90" s="93" t="s">
        <v>237</v>
      </c>
      <c r="B90" s="94">
        <v>5</v>
      </c>
      <c r="C90" s="94">
        <v>8</v>
      </c>
      <c r="D90" s="94">
        <v>13</v>
      </c>
      <c r="E90" s="102">
        <f t="shared" si="1"/>
        <v>0.38461538461538464</v>
      </c>
    </row>
    <row r="91" spans="1:5" x14ac:dyDescent="0.25">
      <c r="A91" s="93" t="s">
        <v>238</v>
      </c>
      <c r="B91" s="94">
        <v>3</v>
      </c>
      <c r="C91" s="94">
        <v>5</v>
      </c>
      <c r="D91" s="94">
        <v>8</v>
      </c>
      <c r="E91" s="102">
        <f t="shared" si="1"/>
        <v>0.375</v>
      </c>
    </row>
    <row r="92" spans="1:5" x14ac:dyDescent="0.25">
      <c r="A92" s="93" t="s">
        <v>451</v>
      </c>
      <c r="B92" s="94">
        <v>2</v>
      </c>
      <c r="C92" s="94">
        <v>8</v>
      </c>
      <c r="D92" s="94">
        <v>10</v>
      </c>
      <c r="E92" s="102">
        <f t="shared" si="1"/>
        <v>0.2</v>
      </c>
    </row>
    <row r="93" spans="1:5" x14ac:dyDescent="0.25">
      <c r="A93" s="93" t="s">
        <v>452</v>
      </c>
      <c r="B93" s="94">
        <v>1</v>
      </c>
      <c r="C93" s="94">
        <v>10</v>
      </c>
      <c r="D93" s="94">
        <v>11</v>
      </c>
      <c r="E93" s="102">
        <f t="shared" si="1"/>
        <v>9.0909090909090912E-2</v>
      </c>
    </row>
    <row r="94" spans="1:5" x14ac:dyDescent="0.25">
      <c r="A94" s="93" t="s">
        <v>453</v>
      </c>
      <c r="B94" s="94">
        <v>1</v>
      </c>
      <c r="C94" s="94">
        <v>9</v>
      </c>
      <c r="D94" s="94">
        <v>10</v>
      </c>
      <c r="E94" s="102">
        <f t="shared" si="1"/>
        <v>0.1</v>
      </c>
    </row>
    <row r="95" spans="1:5" x14ac:dyDescent="0.25">
      <c r="A95" s="93" t="s">
        <v>454</v>
      </c>
      <c r="B95" s="94">
        <v>1</v>
      </c>
      <c r="C95" s="94">
        <v>9</v>
      </c>
      <c r="D95" s="94">
        <v>10</v>
      </c>
      <c r="E95" s="102">
        <f t="shared" si="1"/>
        <v>0.1</v>
      </c>
    </row>
    <row r="96" spans="1:5" x14ac:dyDescent="0.25">
      <c r="A96" s="93" t="s">
        <v>455</v>
      </c>
      <c r="B96" s="94"/>
      <c r="C96" s="94">
        <v>12</v>
      </c>
      <c r="D96" s="94">
        <v>12</v>
      </c>
      <c r="E96" s="102">
        <f t="shared" si="1"/>
        <v>0</v>
      </c>
    </row>
    <row r="97" spans="1:5" x14ac:dyDescent="0.25">
      <c r="A97" s="93" t="s">
        <v>456</v>
      </c>
      <c r="B97" s="94"/>
      <c r="C97" s="94">
        <v>11</v>
      </c>
      <c r="D97" s="94">
        <v>11</v>
      </c>
      <c r="E97" s="102">
        <f t="shared" si="1"/>
        <v>0</v>
      </c>
    </row>
    <row r="98" spans="1:5" x14ac:dyDescent="0.25">
      <c r="A98" s="93" t="s">
        <v>457</v>
      </c>
      <c r="B98" s="94">
        <v>2</v>
      </c>
      <c r="C98" s="94">
        <v>8</v>
      </c>
      <c r="D98" s="94">
        <v>10</v>
      </c>
      <c r="E98" s="102">
        <f t="shared" si="1"/>
        <v>0.2</v>
      </c>
    </row>
    <row r="99" spans="1:5" x14ac:dyDescent="0.25">
      <c r="A99" s="93" t="s">
        <v>458</v>
      </c>
      <c r="B99" s="94"/>
      <c r="C99" s="94">
        <v>8</v>
      </c>
      <c r="D99" s="94">
        <v>8</v>
      </c>
      <c r="E99" s="102">
        <f t="shared" si="1"/>
        <v>0</v>
      </c>
    </row>
    <row r="100" spans="1:5" x14ac:dyDescent="0.25">
      <c r="A100" s="93" t="s">
        <v>245</v>
      </c>
      <c r="B100" s="94">
        <v>3</v>
      </c>
      <c r="C100" s="94">
        <v>17</v>
      </c>
      <c r="D100" s="94">
        <v>20</v>
      </c>
      <c r="E100" s="102">
        <f t="shared" si="1"/>
        <v>0.15</v>
      </c>
    </row>
    <row r="101" spans="1:5" x14ac:dyDescent="0.25">
      <c r="A101" s="93" t="s">
        <v>459</v>
      </c>
      <c r="B101" s="94">
        <v>7</v>
      </c>
      <c r="C101" s="94">
        <v>29</v>
      </c>
      <c r="D101" s="94">
        <v>36</v>
      </c>
      <c r="E101" s="102">
        <f t="shared" si="1"/>
        <v>0.19444444444444445</v>
      </c>
    </row>
    <row r="102" spans="1:5" x14ac:dyDescent="0.25">
      <c r="A102" s="93" t="s">
        <v>460</v>
      </c>
      <c r="B102" s="94">
        <v>5</v>
      </c>
      <c r="C102" s="94">
        <v>16</v>
      </c>
      <c r="D102" s="94">
        <v>21</v>
      </c>
      <c r="E102" s="102">
        <f t="shared" si="1"/>
        <v>0.23809523809523808</v>
      </c>
    </row>
    <row r="103" spans="1:5" x14ac:dyDescent="0.25">
      <c r="A103" s="93" t="s">
        <v>461</v>
      </c>
      <c r="B103" s="94">
        <v>4</v>
      </c>
      <c r="C103" s="94">
        <v>17</v>
      </c>
      <c r="D103" s="94">
        <v>21</v>
      </c>
      <c r="E103" s="102">
        <f t="shared" si="1"/>
        <v>0.19047619047619047</v>
      </c>
    </row>
    <row r="104" spans="1:5" x14ac:dyDescent="0.25">
      <c r="A104" s="93" t="s">
        <v>462</v>
      </c>
      <c r="B104" s="94">
        <v>1</v>
      </c>
      <c r="C104" s="94">
        <v>11</v>
      </c>
      <c r="D104" s="94">
        <v>12</v>
      </c>
      <c r="E104" s="102">
        <f t="shared" si="1"/>
        <v>8.3333333333333329E-2</v>
      </c>
    </row>
    <row r="105" spans="1:5" x14ac:dyDescent="0.25">
      <c r="A105" s="93" t="s">
        <v>463</v>
      </c>
      <c r="B105" s="94"/>
      <c r="C105" s="94">
        <v>3</v>
      </c>
      <c r="D105" s="94">
        <v>3</v>
      </c>
      <c r="E105" s="102">
        <f t="shared" si="1"/>
        <v>0</v>
      </c>
    </row>
    <row r="106" spans="1:5" x14ac:dyDescent="0.25">
      <c r="A106" s="93" t="s">
        <v>464</v>
      </c>
      <c r="B106" s="94">
        <v>1</v>
      </c>
      <c r="C106" s="94">
        <v>12</v>
      </c>
      <c r="D106" s="94">
        <v>13</v>
      </c>
      <c r="E106" s="102">
        <f t="shared" si="1"/>
        <v>7.6923076923076927E-2</v>
      </c>
    </row>
    <row r="107" spans="1:5" x14ac:dyDescent="0.25">
      <c r="A107" s="93" t="s">
        <v>250</v>
      </c>
      <c r="B107" s="94"/>
      <c r="C107" s="94">
        <v>14</v>
      </c>
      <c r="D107" s="94">
        <v>14</v>
      </c>
      <c r="E107" s="102">
        <f t="shared" si="1"/>
        <v>0</v>
      </c>
    </row>
    <row r="108" spans="1:5" x14ac:dyDescent="0.25">
      <c r="A108" s="93" t="s">
        <v>251</v>
      </c>
      <c r="B108" s="94">
        <v>1</v>
      </c>
      <c r="C108" s="94">
        <v>11</v>
      </c>
      <c r="D108" s="94">
        <v>12</v>
      </c>
      <c r="E108" s="102">
        <f t="shared" si="1"/>
        <v>8.3333333333333329E-2</v>
      </c>
    </row>
    <row r="109" spans="1:5" x14ac:dyDescent="0.25">
      <c r="A109" s="93" t="s">
        <v>465</v>
      </c>
      <c r="B109" s="94"/>
      <c r="C109" s="94">
        <v>5</v>
      </c>
      <c r="D109" s="94">
        <v>5</v>
      </c>
      <c r="E109" s="102">
        <f t="shared" si="1"/>
        <v>0</v>
      </c>
    </row>
    <row r="110" spans="1:5" x14ac:dyDescent="0.25">
      <c r="A110" s="93" t="s">
        <v>253</v>
      </c>
      <c r="B110" s="94"/>
      <c r="C110" s="94">
        <v>24</v>
      </c>
      <c r="D110" s="94">
        <v>24</v>
      </c>
      <c r="E110" s="102">
        <f t="shared" si="1"/>
        <v>0</v>
      </c>
    </row>
    <row r="111" spans="1:5" x14ac:dyDescent="0.25">
      <c r="A111" s="93" t="s">
        <v>466</v>
      </c>
      <c r="B111" s="94"/>
      <c r="C111" s="94">
        <v>29</v>
      </c>
      <c r="D111" s="94">
        <v>29</v>
      </c>
      <c r="E111" s="102">
        <f t="shared" si="1"/>
        <v>0</v>
      </c>
    </row>
    <row r="112" spans="1:5" x14ac:dyDescent="0.25">
      <c r="A112" s="93" t="s">
        <v>467</v>
      </c>
      <c r="B112" s="94">
        <v>2</v>
      </c>
      <c r="C112" s="94">
        <v>16</v>
      </c>
      <c r="D112" s="94">
        <v>18</v>
      </c>
      <c r="E112" s="102">
        <f t="shared" si="1"/>
        <v>0.1111111111111111</v>
      </c>
    </row>
    <row r="113" spans="1:5" x14ac:dyDescent="0.25">
      <c r="A113" s="93" t="s">
        <v>468</v>
      </c>
      <c r="B113" s="94">
        <v>2</v>
      </c>
      <c r="C113" s="94">
        <v>17</v>
      </c>
      <c r="D113" s="94">
        <v>19</v>
      </c>
      <c r="E113" s="102">
        <f t="shared" si="1"/>
        <v>0.10526315789473684</v>
      </c>
    </row>
    <row r="114" spans="1:5" x14ac:dyDescent="0.25">
      <c r="A114" s="93" t="s">
        <v>469</v>
      </c>
      <c r="B114" s="94"/>
      <c r="C114" s="94">
        <v>3</v>
      </c>
      <c r="D114" s="94">
        <v>3</v>
      </c>
      <c r="E114" s="102">
        <f t="shared" si="1"/>
        <v>0</v>
      </c>
    </row>
    <row r="115" spans="1:5" x14ac:dyDescent="0.25">
      <c r="A115" s="93" t="s">
        <v>257</v>
      </c>
      <c r="B115" s="94">
        <v>8</v>
      </c>
      <c r="C115" s="94">
        <v>16</v>
      </c>
      <c r="D115" s="94">
        <v>24</v>
      </c>
      <c r="E115" s="102">
        <f t="shared" si="1"/>
        <v>0.33333333333333331</v>
      </c>
    </row>
    <row r="116" spans="1:5" x14ac:dyDescent="0.25">
      <c r="A116" s="93" t="s">
        <v>258</v>
      </c>
      <c r="B116" s="94">
        <v>12</v>
      </c>
      <c r="C116" s="94">
        <v>15</v>
      </c>
      <c r="D116" s="94">
        <v>27</v>
      </c>
      <c r="E116" s="102">
        <f t="shared" si="1"/>
        <v>0.44444444444444442</v>
      </c>
    </row>
    <row r="117" spans="1:5" x14ac:dyDescent="0.25">
      <c r="A117" s="93" t="s">
        <v>259</v>
      </c>
      <c r="B117" s="94">
        <v>4</v>
      </c>
      <c r="C117" s="94">
        <v>15</v>
      </c>
      <c r="D117" s="94">
        <v>19</v>
      </c>
      <c r="E117" s="102">
        <f t="shared" si="1"/>
        <v>0.21052631578947367</v>
      </c>
    </row>
    <row r="118" spans="1:5" x14ac:dyDescent="0.25">
      <c r="A118" s="93" t="s">
        <v>260</v>
      </c>
      <c r="B118" s="94"/>
      <c r="C118" s="94">
        <v>17</v>
      </c>
      <c r="D118" s="94">
        <v>17</v>
      </c>
      <c r="E118" s="102">
        <f t="shared" si="1"/>
        <v>0</v>
      </c>
    </row>
    <row r="119" spans="1:5" x14ac:dyDescent="0.25">
      <c r="A119" s="93" t="s">
        <v>470</v>
      </c>
      <c r="B119" s="94"/>
      <c r="C119" s="94">
        <v>24</v>
      </c>
      <c r="D119" s="94">
        <v>24</v>
      </c>
      <c r="E119" s="102">
        <f t="shared" si="1"/>
        <v>0</v>
      </c>
    </row>
    <row r="120" spans="1:5" x14ac:dyDescent="0.25">
      <c r="A120" s="93" t="s">
        <v>261</v>
      </c>
      <c r="B120" s="94">
        <v>1</v>
      </c>
      <c r="C120" s="94">
        <v>11</v>
      </c>
      <c r="D120" s="94">
        <v>12</v>
      </c>
      <c r="E120" s="102">
        <f t="shared" si="1"/>
        <v>8.3333333333333329E-2</v>
      </c>
    </row>
    <row r="121" spans="1:5" x14ac:dyDescent="0.25">
      <c r="A121" s="93" t="s">
        <v>262</v>
      </c>
      <c r="B121" s="94">
        <v>2</v>
      </c>
      <c r="C121" s="94">
        <v>18</v>
      </c>
      <c r="D121" s="94">
        <v>20</v>
      </c>
      <c r="E121" s="102">
        <f t="shared" si="1"/>
        <v>0.1</v>
      </c>
    </row>
    <row r="122" spans="1:5" x14ac:dyDescent="0.25">
      <c r="A122" s="93" t="s">
        <v>264</v>
      </c>
      <c r="B122" s="94"/>
      <c r="C122" s="94">
        <v>10</v>
      </c>
      <c r="D122" s="94">
        <v>10</v>
      </c>
      <c r="E122" s="102">
        <f t="shared" si="1"/>
        <v>0</v>
      </c>
    </row>
    <row r="123" spans="1:5" x14ac:dyDescent="0.25">
      <c r="A123" s="93" t="s">
        <v>265</v>
      </c>
      <c r="B123" s="94">
        <v>1</v>
      </c>
      <c r="C123" s="94">
        <v>21</v>
      </c>
      <c r="D123" s="94">
        <v>22</v>
      </c>
      <c r="E123" s="102">
        <f t="shared" si="1"/>
        <v>4.5454545454545456E-2</v>
      </c>
    </row>
    <row r="124" spans="1:5" x14ac:dyDescent="0.25">
      <c r="A124" s="93" t="s">
        <v>266</v>
      </c>
      <c r="B124" s="94">
        <v>2</v>
      </c>
      <c r="C124" s="94">
        <v>34</v>
      </c>
      <c r="D124" s="94">
        <v>36</v>
      </c>
      <c r="E124" s="102">
        <f t="shared" si="1"/>
        <v>5.5555555555555552E-2</v>
      </c>
    </row>
    <row r="125" spans="1:5" x14ac:dyDescent="0.25">
      <c r="A125" s="93" t="s">
        <v>267</v>
      </c>
      <c r="B125" s="94">
        <v>1</v>
      </c>
      <c r="C125" s="94">
        <v>8</v>
      </c>
      <c r="D125" s="94">
        <v>9</v>
      </c>
      <c r="E125" s="102">
        <f t="shared" si="1"/>
        <v>0.1111111111111111</v>
      </c>
    </row>
    <row r="126" spans="1:5" x14ac:dyDescent="0.25">
      <c r="A126" s="93" t="s">
        <v>268</v>
      </c>
      <c r="B126" s="94">
        <v>1</v>
      </c>
      <c r="C126" s="94">
        <v>8</v>
      </c>
      <c r="D126" s="94">
        <v>9</v>
      </c>
      <c r="E126" s="102">
        <f t="shared" si="1"/>
        <v>0.1111111111111111</v>
      </c>
    </row>
    <row r="127" spans="1:5" x14ac:dyDescent="0.25">
      <c r="A127" s="93" t="s">
        <v>269</v>
      </c>
      <c r="B127" s="94">
        <v>1</v>
      </c>
      <c r="C127" s="94">
        <v>8</v>
      </c>
      <c r="D127" s="94">
        <v>9</v>
      </c>
      <c r="E127" s="102">
        <f t="shared" si="1"/>
        <v>0.1111111111111111</v>
      </c>
    </row>
    <row r="128" spans="1:5" x14ac:dyDescent="0.25">
      <c r="A128" s="93" t="s">
        <v>270</v>
      </c>
      <c r="B128" s="94"/>
      <c r="C128" s="94">
        <v>8</v>
      </c>
      <c r="D128" s="94">
        <v>8</v>
      </c>
      <c r="E128" s="102">
        <f t="shared" si="1"/>
        <v>0</v>
      </c>
    </row>
    <row r="129" spans="1:5" x14ac:dyDescent="0.25">
      <c r="A129" s="93" t="s">
        <v>471</v>
      </c>
      <c r="B129" s="94"/>
      <c r="C129" s="94">
        <v>9</v>
      </c>
      <c r="D129" s="94">
        <v>9</v>
      </c>
      <c r="E129" s="102">
        <f t="shared" si="1"/>
        <v>0</v>
      </c>
    </row>
    <row r="130" spans="1:5" x14ac:dyDescent="0.25">
      <c r="A130" s="93" t="s">
        <v>472</v>
      </c>
      <c r="B130" s="94"/>
      <c r="C130" s="94">
        <v>10</v>
      </c>
      <c r="D130" s="94">
        <v>10</v>
      </c>
      <c r="E130" s="102">
        <f t="shared" si="1"/>
        <v>0</v>
      </c>
    </row>
    <row r="131" spans="1:5" x14ac:dyDescent="0.25">
      <c r="A131" s="93" t="s">
        <v>473</v>
      </c>
      <c r="B131" s="94">
        <v>1</v>
      </c>
      <c r="C131" s="94">
        <v>10</v>
      </c>
      <c r="D131" s="94">
        <v>11</v>
      </c>
      <c r="E131" s="102">
        <f t="shared" si="1"/>
        <v>9.0909090909090912E-2</v>
      </c>
    </row>
    <row r="132" spans="1:5" x14ac:dyDescent="0.25">
      <c r="A132" s="93" t="s">
        <v>274</v>
      </c>
      <c r="B132" s="94">
        <v>64</v>
      </c>
      <c r="C132" s="94">
        <v>151</v>
      </c>
      <c r="D132" s="94">
        <v>215</v>
      </c>
      <c r="E132" s="102">
        <f t="shared" si="1"/>
        <v>0.29767441860465116</v>
      </c>
    </row>
    <row r="133" spans="1:5" x14ac:dyDescent="0.25">
      <c r="A133" s="93" t="s">
        <v>275</v>
      </c>
      <c r="B133" s="94">
        <v>16</v>
      </c>
      <c r="C133" s="94">
        <v>32</v>
      </c>
      <c r="D133" s="94">
        <v>48</v>
      </c>
      <c r="E133" s="102">
        <f t="shared" ref="E133:E196" si="2">+B133/D133</f>
        <v>0.33333333333333331</v>
      </c>
    </row>
    <row r="134" spans="1:5" x14ac:dyDescent="0.25">
      <c r="A134" s="93" t="s">
        <v>276</v>
      </c>
      <c r="B134" s="94"/>
      <c r="C134" s="94">
        <v>21</v>
      </c>
      <c r="D134" s="94">
        <v>21</v>
      </c>
      <c r="E134" s="102">
        <f t="shared" si="2"/>
        <v>0</v>
      </c>
    </row>
    <row r="135" spans="1:5" x14ac:dyDescent="0.25">
      <c r="A135" s="93" t="s">
        <v>277</v>
      </c>
      <c r="B135" s="94">
        <v>15</v>
      </c>
      <c r="C135" s="94">
        <v>31</v>
      </c>
      <c r="D135" s="94">
        <v>46</v>
      </c>
      <c r="E135" s="102">
        <f t="shared" si="2"/>
        <v>0.32608695652173914</v>
      </c>
    </row>
    <row r="136" spans="1:5" x14ac:dyDescent="0.25">
      <c r="A136" s="93" t="s">
        <v>474</v>
      </c>
      <c r="B136" s="94"/>
      <c r="C136" s="94">
        <v>7</v>
      </c>
      <c r="D136" s="94">
        <v>7</v>
      </c>
      <c r="E136" s="102">
        <f t="shared" si="2"/>
        <v>0</v>
      </c>
    </row>
    <row r="137" spans="1:5" x14ac:dyDescent="0.25">
      <c r="A137" s="93" t="s">
        <v>475</v>
      </c>
      <c r="B137" s="94">
        <v>4</v>
      </c>
      <c r="C137" s="94">
        <v>7</v>
      </c>
      <c r="D137" s="94">
        <v>11</v>
      </c>
      <c r="E137" s="102">
        <f t="shared" si="2"/>
        <v>0.36363636363636365</v>
      </c>
    </row>
    <row r="138" spans="1:5" x14ac:dyDescent="0.25">
      <c r="A138" s="93" t="s">
        <v>278</v>
      </c>
      <c r="B138" s="94">
        <v>33</v>
      </c>
      <c r="C138" s="94">
        <v>129</v>
      </c>
      <c r="D138" s="94">
        <v>162</v>
      </c>
      <c r="E138" s="102">
        <f t="shared" si="2"/>
        <v>0.20370370370370369</v>
      </c>
    </row>
    <row r="139" spans="1:5" x14ac:dyDescent="0.25">
      <c r="A139" s="93" t="s">
        <v>280</v>
      </c>
      <c r="B139" s="94">
        <v>14</v>
      </c>
      <c r="C139" s="94">
        <v>63</v>
      </c>
      <c r="D139" s="94">
        <v>77</v>
      </c>
      <c r="E139" s="102">
        <f t="shared" si="2"/>
        <v>0.18181818181818182</v>
      </c>
    </row>
    <row r="140" spans="1:5" x14ac:dyDescent="0.25">
      <c r="A140" s="93" t="s">
        <v>476</v>
      </c>
      <c r="B140" s="94">
        <v>1</v>
      </c>
      <c r="C140" s="94">
        <v>12</v>
      </c>
      <c r="D140" s="94">
        <v>13</v>
      </c>
      <c r="E140" s="102">
        <f t="shared" si="2"/>
        <v>7.6923076923076927E-2</v>
      </c>
    </row>
    <row r="141" spans="1:5" x14ac:dyDescent="0.25">
      <c r="A141" s="93" t="s">
        <v>477</v>
      </c>
      <c r="B141" s="94"/>
      <c r="C141" s="94">
        <v>13</v>
      </c>
      <c r="D141" s="94">
        <v>13</v>
      </c>
      <c r="E141" s="102">
        <f t="shared" si="2"/>
        <v>0</v>
      </c>
    </row>
    <row r="142" spans="1:5" x14ac:dyDescent="0.25">
      <c r="A142" s="93" t="s">
        <v>478</v>
      </c>
      <c r="B142" s="94"/>
      <c r="C142" s="94">
        <v>12</v>
      </c>
      <c r="D142" s="94">
        <v>12</v>
      </c>
      <c r="E142" s="102">
        <f t="shared" si="2"/>
        <v>0</v>
      </c>
    </row>
    <row r="143" spans="1:5" x14ac:dyDescent="0.25">
      <c r="A143" s="93" t="s">
        <v>479</v>
      </c>
      <c r="B143" s="94"/>
      <c r="C143" s="94">
        <v>13</v>
      </c>
      <c r="D143" s="94">
        <v>13</v>
      </c>
      <c r="E143" s="102">
        <f t="shared" si="2"/>
        <v>0</v>
      </c>
    </row>
    <row r="144" spans="1:5" x14ac:dyDescent="0.25">
      <c r="A144" s="93" t="s">
        <v>480</v>
      </c>
      <c r="B144" s="94">
        <v>2</v>
      </c>
      <c r="C144" s="94">
        <v>11</v>
      </c>
      <c r="D144" s="94">
        <v>13</v>
      </c>
      <c r="E144" s="102">
        <f t="shared" si="2"/>
        <v>0.15384615384615385</v>
      </c>
    </row>
    <row r="145" spans="1:5" x14ac:dyDescent="0.25">
      <c r="A145" s="93" t="s">
        <v>481</v>
      </c>
      <c r="B145" s="94"/>
      <c r="C145" s="94">
        <v>12</v>
      </c>
      <c r="D145" s="94">
        <v>12</v>
      </c>
      <c r="E145" s="102">
        <f t="shared" si="2"/>
        <v>0</v>
      </c>
    </row>
    <row r="146" spans="1:5" x14ac:dyDescent="0.25">
      <c r="A146" s="93" t="s">
        <v>482</v>
      </c>
      <c r="B146" s="94"/>
      <c r="C146" s="94">
        <v>13</v>
      </c>
      <c r="D146" s="94">
        <v>13</v>
      </c>
      <c r="E146" s="102">
        <f t="shared" si="2"/>
        <v>0</v>
      </c>
    </row>
    <row r="147" spans="1:5" x14ac:dyDescent="0.25">
      <c r="A147" s="93" t="s">
        <v>289</v>
      </c>
      <c r="B147" s="94">
        <v>2</v>
      </c>
      <c r="C147" s="94">
        <v>2</v>
      </c>
      <c r="D147" s="94">
        <v>4</v>
      </c>
      <c r="E147" s="102">
        <f t="shared" si="2"/>
        <v>0.5</v>
      </c>
    </row>
    <row r="148" spans="1:5" x14ac:dyDescent="0.25">
      <c r="A148" s="93" t="s">
        <v>483</v>
      </c>
      <c r="B148" s="94">
        <v>2</v>
      </c>
      <c r="C148" s="94">
        <v>2</v>
      </c>
      <c r="D148" s="94">
        <v>4</v>
      </c>
      <c r="E148" s="102">
        <f t="shared" si="2"/>
        <v>0.5</v>
      </c>
    </row>
    <row r="149" spans="1:5" x14ac:dyDescent="0.25">
      <c r="A149" s="93" t="s">
        <v>484</v>
      </c>
      <c r="B149" s="94">
        <v>1</v>
      </c>
      <c r="C149" s="94">
        <v>5</v>
      </c>
      <c r="D149" s="94">
        <v>6</v>
      </c>
      <c r="E149" s="102">
        <f t="shared" si="2"/>
        <v>0.16666666666666666</v>
      </c>
    </row>
    <row r="150" spans="1:5" x14ac:dyDescent="0.25">
      <c r="A150" s="93" t="s">
        <v>485</v>
      </c>
      <c r="B150" s="94"/>
      <c r="C150" s="94">
        <v>5</v>
      </c>
      <c r="D150" s="94">
        <v>5</v>
      </c>
      <c r="E150" s="102">
        <f t="shared" si="2"/>
        <v>0</v>
      </c>
    </row>
    <row r="151" spans="1:5" x14ac:dyDescent="0.25">
      <c r="A151" s="93" t="s">
        <v>486</v>
      </c>
      <c r="B151" s="94"/>
      <c r="C151" s="94">
        <v>13</v>
      </c>
      <c r="D151" s="94">
        <v>13</v>
      </c>
      <c r="E151" s="102">
        <f t="shared" si="2"/>
        <v>0</v>
      </c>
    </row>
    <row r="152" spans="1:5" x14ac:dyDescent="0.25">
      <c r="A152" s="93" t="s">
        <v>487</v>
      </c>
      <c r="B152" s="94">
        <v>1</v>
      </c>
      <c r="C152" s="94">
        <v>12</v>
      </c>
      <c r="D152" s="94">
        <v>13</v>
      </c>
      <c r="E152" s="102">
        <f t="shared" si="2"/>
        <v>7.6923076923076927E-2</v>
      </c>
    </row>
    <row r="153" spans="1:5" x14ac:dyDescent="0.25">
      <c r="A153" s="93" t="s">
        <v>488</v>
      </c>
      <c r="B153" s="94">
        <v>1</v>
      </c>
      <c r="C153" s="94">
        <v>11</v>
      </c>
      <c r="D153" s="94">
        <v>12</v>
      </c>
      <c r="E153" s="102">
        <f t="shared" si="2"/>
        <v>8.3333333333333329E-2</v>
      </c>
    </row>
    <row r="154" spans="1:5" x14ac:dyDescent="0.25">
      <c r="A154" s="93" t="s">
        <v>489</v>
      </c>
      <c r="B154" s="94">
        <v>1</v>
      </c>
      <c r="C154" s="94">
        <v>8</v>
      </c>
      <c r="D154" s="94">
        <v>9</v>
      </c>
      <c r="E154" s="102">
        <f t="shared" si="2"/>
        <v>0.1111111111111111</v>
      </c>
    </row>
    <row r="155" spans="1:5" x14ac:dyDescent="0.25">
      <c r="A155" s="93" t="s">
        <v>299</v>
      </c>
      <c r="B155" s="94">
        <v>12</v>
      </c>
      <c r="C155" s="94">
        <v>22</v>
      </c>
      <c r="D155" s="94">
        <v>34</v>
      </c>
      <c r="E155" s="102">
        <f t="shared" si="2"/>
        <v>0.35294117647058826</v>
      </c>
    </row>
    <row r="156" spans="1:5" x14ac:dyDescent="0.25">
      <c r="A156" s="93" t="s">
        <v>490</v>
      </c>
      <c r="B156" s="94">
        <v>3</v>
      </c>
      <c r="C156" s="94">
        <v>9</v>
      </c>
      <c r="D156" s="94">
        <v>12</v>
      </c>
      <c r="E156" s="102">
        <f t="shared" si="2"/>
        <v>0.25</v>
      </c>
    </row>
    <row r="157" spans="1:5" x14ac:dyDescent="0.25">
      <c r="A157" s="93" t="s">
        <v>300</v>
      </c>
      <c r="B157" s="94">
        <v>4</v>
      </c>
      <c r="C157" s="94">
        <v>30</v>
      </c>
      <c r="D157" s="94">
        <v>34</v>
      </c>
      <c r="E157" s="102">
        <f t="shared" si="2"/>
        <v>0.11764705882352941</v>
      </c>
    </row>
    <row r="158" spans="1:5" x14ac:dyDescent="0.25">
      <c r="A158" s="93" t="s">
        <v>491</v>
      </c>
      <c r="B158" s="94"/>
      <c r="C158" s="94">
        <v>12</v>
      </c>
      <c r="D158" s="94">
        <v>12</v>
      </c>
      <c r="E158" s="102">
        <f t="shared" si="2"/>
        <v>0</v>
      </c>
    </row>
    <row r="159" spans="1:5" x14ac:dyDescent="0.25">
      <c r="A159" s="93" t="s">
        <v>301</v>
      </c>
      <c r="B159" s="94">
        <v>4</v>
      </c>
      <c r="C159" s="94">
        <v>18</v>
      </c>
      <c r="D159" s="94">
        <v>22</v>
      </c>
      <c r="E159" s="102">
        <f t="shared" si="2"/>
        <v>0.18181818181818182</v>
      </c>
    </row>
    <row r="160" spans="1:5" x14ac:dyDescent="0.25">
      <c r="A160" s="93" t="s">
        <v>302</v>
      </c>
      <c r="B160" s="94">
        <v>8</v>
      </c>
      <c r="C160" s="94">
        <v>36</v>
      </c>
      <c r="D160" s="94">
        <v>44</v>
      </c>
      <c r="E160" s="102">
        <f t="shared" si="2"/>
        <v>0.18181818181818182</v>
      </c>
    </row>
    <row r="161" spans="1:5" x14ac:dyDescent="0.25">
      <c r="A161" s="93" t="s">
        <v>492</v>
      </c>
      <c r="B161" s="94">
        <v>8</v>
      </c>
      <c r="C161" s="94">
        <v>31</v>
      </c>
      <c r="D161" s="94">
        <v>39</v>
      </c>
      <c r="E161" s="102">
        <f t="shared" si="2"/>
        <v>0.20512820512820512</v>
      </c>
    </row>
    <row r="162" spans="1:5" x14ac:dyDescent="0.25">
      <c r="A162" s="93" t="s">
        <v>303</v>
      </c>
      <c r="B162" s="94">
        <v>5</v>
      </c>
      <c r="C162" s="94">
        <v>21</v>
      </c>
      <c r="D162" s="94">
        <v>26</v>
      </c>
      <c r="E162" s="102">
        <f t="shared" si="2"/>
        <v>0.19230769230769232</v>
      </c>
    </row>
    <row r="163" spans="1:5" x14ac:dyDescent="0.25">
      <c r="A163" s="93" t="s">
        <v>304</v>
      </c>
      <c r="B163" s="94">
        <v>2</v>
      </c>
      <c r="C163" s="94">
        <v>21</v>
      </c>
      <c r="D163" s="94">
        <v>23</v>
      </c>
      <c r="E163" s="102">
        <f t="shared" si="2"/>
        <v>8.6956521739130432E-2</v>
      </c>
    </row>
    <row r="164" spans="1:5" x14ac:dyDescent="0.25">
      <c r="A164" s="93" t="s">
        <v>305</v>
      </c>
      <c r="B164" s="94">
        <v>5</v>
      </c>
      <c r="C164" s="94">
        <v>15</v>
      </c>
      <c r="D164" s="94">
        <v>20</v>
      </c>
      <c r="E164" s="102">
        <f t="shared" si="2"/>
        <v>0.25</v>
      </c>
    </row>
    <row r="165" spans="1:5" x14ac:dyDescent="0.25">
      <c r="A165" s="93" t="s">
        <v>493</v>
      </c>
      <c r="B165" s="94"/>
      <c r="C165" s="94">
        <v>10</v>
      </c>
      <c r="D165" s="94">
        <v>10</v>
      </c>
      <c r="E165" s="102">
        <f t="shared" si="2"/>
        <v>0</v>
      </c>
    </row>
    <row r="166" spans="1:5" x14ac:dyDescent="0.25">
      <c r="A166" s="93" t="s">
        <v>494</v>
      </c>
      <c r="B166" s="94"/>
      <c r="C166" s="94">
        <v>4</v>
      </c>
      <c r="D166" s="94">
        <v>4</v>
      </c>
      <c r="E166" s="102">
        <f t="shared" si="2"/>
        <v>0</v>
      </c>
    </row>
    <row r="167" spans="1:5" x14ac:dyDescent="0.25">
      <c r="A167" s="93" t="s">
        <v>495</v>
      </c>
      <c r="B167" s="94">
        <v>1</v>
      </c>
      <c r="C167" s="94">
        <v>9</v>
      </c>
      <c r="D167" s="94">
        <v>10</v>
      </c>
      <c r="E167" s="102">
        <f t="shared" si="2"/>
        <v>0.1</v>
      </c>
    </row>
    <row r="168" spans="1:5" x14ac:dyDescent="0.25">
      <c r="A168" s="93" t="s">
        <v>496</v>
      </c>
      <c r="B168" s="94"/>
      <c r="C168" s="94">
        <v>10</v>
      </c>
      <c r="D168" s="94">
        <v>10</v>
      </c>
      <c r="E168" s="102">
        <f t="shared" si="2"/>
        <v>0</v>
      </c>
    </row>
    <row r="169" spans="1:5" x14ac:dyDescent="0.25">
      <c r="A169" s="93" t="s">
        <v>309</v>
      </c>
      <c r="B169" s="94">
        <v>3</v>
      </c>
      <c r="C169" s="94">
        <v>4</v>
      </c>
      <c r="D169" s="94">
        <v>7</v>
      </c>
      <c r="E169" s="102">
        <f t="shared" si="2"/>
        <v>0.42857142857142855</v>
      </c>
    </row>
    <row r="170" spans="1:5" x14ac:dyDescent="0.25">
      <c r="A170" s="93" t="s">
        <v>310</v>
      </c>
      <c r="B170" s="94"/>
      <c r="C170" s="94">
        <v>12</v>
      </c>
      <c r="D170" s="94">
        <v>12</v>
      </c>
      <c r="E170" s="102">
        <f t="shared" si="2"/>
        <v>0</v>
      </c>
    </row>
    <row r="171" spans="1:5" x14ac:dyDescent="0.25">
      <c r="A171" s="93" t="s">
        <v>311</v>
      </c>
      <c r="B171" s="94">
        <v>2</v>
      </c>
      <c r="C171" s="94">
        <v>10</v>
      </c>
      <c r="D171" s="94">
        <v>12</v>
      </c>
      <c r="E171" s="102">
        <f t="shared" si="2"/>
        <v>0.16666666666666666</v>
      </c>
    </row>
    <row r="172" spans="1:5" x14ac:dyDescent="0.25">
      <c r="A172" s="93" t="s">
        <v>312</v>
      </c>
      <c r="B172" s="94">
        <v>2</v>
      </c>
      <c r="C172" s="94">
        <v>12</v>
      </c>
      <c r="D172" s="94">
        <v>14</v>
      </c>
      <c r="E172" s="102">
        <f t="shared" si="2"/>
        <v>0.14285714285714285</v>
      </c>
    </row>
    <row r="173" spans="1:5" x14ac:dyDescent="0.25">
      <c r="A173" s="93" t="s">
        <v>313</v>
      </c>
      <c r="B173" s="94">
        <v>3</v>
      </c>
      <c r="C173" s="94">
        <v>16</v>
      </c>
      <c r="D173" s="94">
        <v>19</v>
      </c>
      <c r="E173" s="102">
        <f t="shared" si="2"/>
        <v>0.15789473684210525</v>
      </c>
    </row>
    <row r="174" spans="1:5" x14ac:dyDescent="0.25">
      <c r="A174" s="93" t="s">
        <v>314</v>
      </c>
      <c r="B174" s="94">
        <v>3</v>
      </c>
      <c r="C174" s="94">
        <v>14</v>
      </c>
      <c r="D174" s="94">
        <v>17</v>
      </c>
      <c r="E174" s="102">
        <f t="shared" si="2"/>
        <v>0.17647058823529413</v>
      </c>
    </row>
    <row r="175" spans="1:5" x14ac:dyDescent="0.25">
      <c r="A175" s="93" t="s">
        <v>315</v>
      </c>
      <c r="B175" s="94">
        <v>2</v>
      </c>
      <c r="C175" s="94">
        <v>8</v>
      </c>
      <c r="D175" s="94">
        <v>10</v>
      </c>
      <c r="E175" s="102">
        <f t="shared" si="2"/>
        <v>0.2</v>
      </c>
    </row>
    <row r="176" spans="1:5" x14ac:dyDescent="0.25">
      <c r="A176" s="93" t="s">
        <v>316</v>
      </c>
      <c r="B176" s="94"/>
      <c r="C176" s="94">
        <v>7</v>
      </c>
      <c r="D176" s="94">
        <v>7</v>
      </c>
      <c r="E176" s="102">
        <f t="shared" si="2"/>
        <v>0</v>
      </c>
    </row>
    <row r="177" spans="1:5" x14ac:dyDescent="0.25">
      <c r="A177" s="93" t="s">
        <v>317</v>
      </c>
      <c r="B177" s="94"/>
      <c r="C177" s="94">
        <v>8</v>
      </c>
      <c r="D177" s="94">
        <v>8</v>
      </c>
      <c r="E177" s="102">
        <f t="shared" si="2"/>
        <v>0</v>
      </c>
    </row>
    <row r="178" spans="1:5" x14ac:dyDescent="0.25">
      <c r="A178" s="93" t="s">
        <v>318</v>
      </c>
      <c r="B178" s="94"/>
      <c r="C178" s="94">
        <v>9</v>
      </c>
      <c r="D178" s="94">
        <v>9</v>
      </c>
      <c r="E178" s="102">
        <f t="shared" si="2"/>
        <v>0</v>
      </c>
    </row>
    <row r="179" spans="1:5" x14ac:dyDescent="0.25">
      <c r="A179" s="93" t="s">
        <v>319</v>
      </c>
      <c r="B179" s="94"/>
      <c r="C179" s="94">
        <v>10</v>
      </c>
      <c r="D179" s="94">
        <v>10</v>
      </c>
      <c r="E179" s="102">
        <f t="shared" si="2"/>
        <v>0</v>
      </c>
    </row>
    <row r="180" spans="1:5" x14ac:dyDescent="0.25">
      <c r="A180" s="93" t="s">
        <v>320</v>
      </c>
      <c r="B180" s="94">
        <v>5</v>
      </c>
      <c r="C180" s="94">
        <v>35</v>
      </c>
      <c r="D180" s="94">
        <v>40</v>
      </c>
      <c r="E180" s="102">
        <f t="shared" si="2"/>
        <v>0.125</v>
      </c>
    </row>
    <row r="181" spans="1:5" x14ac:dyDescent="0.25">
      <c r="A181" s="93" t="s">
        <v>321</v>
      </c>
      <c r="B181" s="94">
        <v>20</v>
      </c>
      <c r="C181" s="94">
        <v>49</v>
      </c>
      <c r="D181" s="94">
        <v>69</v>
      </c>
      <c r="E181" s="102">
        <f t="shared" si="2"/>
        <v>0.28985507246376813</v>
      </c>
    </row>
    <row r="182" spans="1:5" x14ac:dyDescent="0.25">
      <c r="A182" s="93" t="s">
        <v>322</v>
      </c>
      <c r="B182" s="94">
        <v>32</v>
      </c>
      <c r="C182" s="94">
        <v>53</v>
      </c>
      <c r="D182" s="94">
        <v>85</v>
      </c>
      <c r="E182" s="102">
        <f t="shared" si="2"/>
        <v>0.37647058823529411</v>
      </c>
    </row>
    <row r="183" spans="1:5" x14ac:dyDescent="0.25">
      <c r="A183" s="93" t="s">
        <v>324</v>
      </c>
      <c r="B183" s="94">
        <v>1</v>
      </c>
      <c r="C183" s="94">
        <v>13</v>
      </c>
      <c r="D183" s="94">
        <v>14</v>
      </c>
      <c r="E183" s="102">
        <f t="shared" si="2"/>
        <v>7.1428571428571425E-2</v>
      </c>
    </row>
    <row r="184" spans="1:5" x14ac:dyDescent="0.25">
      <c r="A184" s="93" t="s">
        <v>325</v>
      </c>
      <c r="B184" s="94"/>
      <c r="C184" s="94">
        <v>14</v>
      </c>
      <c r="D184" s="94">
        <v>14</v>
      </c>
      <c r="E184" s="102">
        <f t="shared" si="2"/>
        <v>0</v>
      </c>
    </row>
    <row r="185" spans="1:5" x14ac:dyDescent="0.25">
      <c r="A185" s="93" t="s">
        <v>497</v>
      </c>
      <c r="B185" s="94">
        <v>1</v>
      </c>
      <c r="C185" s="94">
        <v>13</v>
      </c>
      <c r="D185" s="94">
        <v>14</v>
      </c>
      <c r="E185" s="102">
        <f t="shared" si="2"/>
        <v>7.1428571428571425E-2</v>
      </c>
    </row>
    <row r="186" spans="1:5" x14ac:dyDescent="0.25">
      <c r="A186" s="93" t="s">
        <v>326</v>
      </c>
      <c r="B186" s="94"/>
      <c r="C186" s="94">
        <v>11</v>
      </c>
      <c r="D186" s="94">
        <v>11</v>
      </c>
      <c r="E186" s="102">
        <f t="shared" si="2"/>
        <v>0</v>
      </c>
    </row>
    <row r="187" spans="1:5" x14ac:dyDescent="0.25">
      <c r="A187" s="93" t="s">
        <v>327</v>
      </c>
      <c r="B187" s="94"/>
      <c r="C187" s="94">
        <v>10</v>
      </c>
      <c r="D187" s="94">
        <v>10</v>
      </c>
      <c r="E187" s="102">
        <f t="shared" si="2"/>
        <v>0</v>
      </c>
    </row>
    <row r="188" spans="1:5" x14ac:dyDescent="0.25">
      <c r="A188" s="93" t="s">
        <v>328</v>
      </c>
      <c r="B188" s="94"/>
      <c r="C188" s="94">
        <v>6</v>
      </c>
      <c r="D188" s="94">
        <v>6</v>
      </c>
      <c r="E188" s="102">
        <f t="shared" si="2"/>
        <v>0</v>
      </c>
    </row>
    <row r="189" spans="1:5" x14ac:dyDescent="0.25">
      <c r="A189" s="93" t="s">
        <v>329</v>
      </c>
      <c r="B189" s="94">
        <v>1</v>
      </c>
      <c r="C189" s="94">
        <v>15</v>
      </c>
      <c r="D189" s="94">
        <v>16</v>
      </c>
      <c r="E189" s="102">
        <f t="shared" si="2"/>
        <v>6.25E-2</v>
      </c>
    </row>
    <row r="190" spans="1:5" x14ac:dyDescent="0.25">
      <c r="A190" s="93" t="s">
        <v>330</v>
      </c>
      <c r="B190" s="94"/>
      <c r="C190" s="94">
        <v>8</v>
      </c>
      <c r="D190" s="94">
        <v>8</v>
      </c>
      <c r="E190" s="102">
        <f t="shared" si="2"/>
        <v>0</v>
      </c>
    </row>
    <row r="191" spans="1:5" x14ac:dyDescent="0.25">
      <c r="A191" s="93" t="s">
        <v>331</v>
      </c>
      <c r="B191" s="94">
        <v>5</v>
      </c>
      <c r="C191" s="94">
        <v>5</v>
      </c>
      <c r="D191" s="94">
        <v>10</v>
      </c>
      <c r="E191" s="102">
        <f t="shared" si="2"/>
        <v>0.5</v>
      </c>
    </row>
    <row r="192" spans="1:5" x14ac:dyDescent="0.25">
      <c r="A192" s="93" t="s">
        <v>498</v>
      </c>
      <c r="B192" s="94"/>
      <c r="C192" s="94">
        <v>10</v>
      </c>
      <c r="D192" s="94">
        <v>10</v>
      </c>
      <c r="E192" s="102">
        <f t="shared" si="2"/>
        <v>0</v>
      </c>
    </row>
    <row r="193" spans="1:5" x14ac:dyDescent="0.25">
      <c r="A193" s="93" t="s">
        <v>333</v>
      </c>
      <c r="B193" s="94">
        <v>9</v>
      </c>
      <c r="C193" s="94">
        <v>36</v>
      </c>
      <c r="D193" s="94">
        <v>45</v>
      </c>
      <c r="E193" s="102">
        <f t="shared" si="2"/>
        <v>0.2</v>
      </c>
    </row>
    <row r="194" spans="1:5" x14ac:dyDescent="0.25">
      <c r="A194" s="93" t="s">
        <v>334</v>
      </c>
      <c r="B194" s="94">
        <v>9</v>
      </c>
      <c r="C194" s="94">
        <v>28</v>
      </c>
      <c r="D194" s="94">
        <v>37</v>
      </c>
      <c r="E194" s="102">
        <f t="shared" si="2"/>
        <v>0.24324324324324326</v>
      </c>
    </row>
    <row r="195" spans="1:5" x14ac:dyDescent="0.25">
      <c r="A195" s="93" t="s">
        <v>335</v>
      </c>
      <c r="B195" s="94">
        <v>35</v>
      </c>
      <c r="C195" s="94">
        <v>67</v>
      </c>
      <c r="D195" s="94">
        <v>102</v>
      </c>
      <c r="E195" s="102">
        <f t="shared" si="2"/>
        <v>0.34313725490196079</v>
      </c>
    </row>
    <row r="196" spans="1:5" x14ac:dyDescent="0.25">
      <c r="A196" s="93" t="s">
        <v>336</v>
      </c>
      <c r="B196" s="94">
        <v>4</v>
      </c>
      <c r="C196" s="94">
        <v>28</v>
      </c>
      <c r="D196" s="94">
        <v>32</v>
      </c>
      <c r="E196" s="102">
        <f t="shared" si="2"/>
        <v>0.125</v>
      </c>
    </row>
    <row r="197" spans="1:5" x14ac:dyDescent="0.25">
      <c r="A197" s="93" t="s">
        <v>337</v>
      </c>
      <c r="B197" s="94">
        <v>21</v>
      </c>
      <c r="C197" s="94">
        <v>44</v>
      </c>
      <c r="D197" s="94">
        <v>65</v>
      </c>
      <c r="E197" s="102">
        <f t="shared" ref="E197:E257" si="3">+B197/D197</f>
        <v>0.32307692307692309</v>
      </c>
    </row>
    <row r="198" spans="1:5" x14ac:dyDescent="0.25">
      <c r="A198" s="93" t="s">
        <v>338</v>
      </c>
      <c r="B198" s="94">
        <v>1</v>
      </c>
      <c r="C198" s="94">
        <v>8</v>
      </c>
      <c r="D198" s="94">
        <v>9</v>
      </c>
      <c r="E198" s="102">
        <f t="shared" si="3"/>
        <v>0.1111111111111111</v>
      </c>
    </row>
    <row r="199" spans="1:5" x14ac:dyDescent="0.25">
      <c r="A199" s="93" t="s">
        <v>339</v>
      </c>
      <c r="B199" s="94">
        <v>3</v>
      </c>
      <c r="C199" s="94">
        <v>19</v>
      </c>
      <c r="D199" s="94">
        <v>22</v>
      </c>
      <c r="E199" s="102">
        <f t="shared" si="3"/>
        <v>0.13636363636363635</v>
      </c>
    </row>
    <row r="200" spans="1:5" x14ac:dyDescent="0.25">
      <c r="A200" s="93" t="s">
        <v>340</v>
      </c>
      <c r="B200" s="94">
        <v>1</v>
      </c>
      <c r="C200" s="94">
        <v>7</v>
      </c>
      <c r="D200" s="94">
        <v>8</v>
      </c>
      <c r="E200" s="102">
        <f t="shared" si="3"/>
        <v>0.125</v>
      </c>
    </row>
    <row r="201" spans="1:5" x14ac:dyDescent="0.25">
      <c r="A201" s="93" t="s">
        <v>341</v>
      </c>
      <c r="B201" s="94">
        <v>14</v>
      </c>
      <c r="C201" s="94">
        <v>15</v>
      </c>
      <c r="D201" s="94">
        <v>29</v>
      </c>
      <c r="E201" s="102">
        <f t="shared" si="3"/>
        <v>0.48275862068965519</v>
      </c>
    </row>
    <row r="202" spans="1:5" x14ac:dyDescent="0.25">
      <c r="A202" s="93" t="s">
        <v>342</v>
      </c>
      <c r="B202" s="94">
        <v>1</v>
      </c>
      <c r="C202" s="94">
        <v>10</v>
      </c>
      <c r="D202" s="94">
        <v>11</v>
      </c>
      <c r="E202" s="102">
        <f t="shared" si="3"/>
        <v>9.0909090909090912E-2</v>
      </c>
    </row>
    <row r="203" spans="1:5" x14ac:dyDescent="0.25">
      <c r="A203" s="93" t="s">
        <v>499</v>
      </c>
      <c r="B203" s="94">
        <v>2</v>
      </c>
      <c r="C203" s="94">
        <v>15</v>
      </c>
      <c r="D203" s="94">
        <v>17</v>
      </c>
      <c r="E203" s="102">
        <f t="shared" si="3"/>
        <v>0.11764705882352941</v>
      </c>
    </row>
    <row r="204" spans="1:5" x14ac:dyDescent="0.25">
      <c r="A204" s="93" t="s">
        <v>500</v>
      </c>
      <c r="B204" s="94">
        <v>2</v>
      </c>
      <c r="C204" s="94">
        <v>15</v>
      </c>
      <c r="D204" s="94">
        <v>17</v>
      </c>
      <c r="E204" s="102">
        <f t="shared" si="3"/>
        <v>0.11764705882352941</v>
      </c>
    </row>
    <row r="205" spans="1:5" x14ac:dyDescent="0.25">
      <c r="A205" s="93" t="s">
        <v>501</v>
      </c>
      <c r="B205" s="94">
        <v>2</v>
      </c>
      <c r="C205" s="94">
        <v>15</v>
      </c>
      <c r="D205" s="94">
        <v>17</v>
      </c>
      <c r="E205" s="102">
        <f t="shared" si="3"/>
        <v>0.11764705882352941</v>
      </c>
    </row>
    <row r="206" spans="1:5" x14ac:dyDescent="0.25">
      <c r="A206" s="93" t="s">
        <v>502</v>
      </c>
      <c r="B206" s="94">
        <v>2</v>
      </c>
      <c r="C206" s="94">
        <v>15</v>
      </c>
      <c r="D206" s="94">
        <v>17</v>
      </c>
      <c r="E206" s="102">
        <f t="shared" si="3"/>
        <v>0.11764705882352941</v>
      </c>
    </row>
    <row r="207" spans="1:5" x14ac:dyDescent="0.25">
      <c r="A207" s="93" t="s">
        <v>346</v>
      </c>
      <c r="B207" s="94">
        <v>5</v>
      </c>
      <c r="C207" s="94">
        <v>6</v>
      </c>
      <c r="D207" s="94">
        <v>11</v>
      </c>
      <c r="E207" s="102">
        <f t="shared" si="3"/>
        <v>0.45454545454545453</v>
      </c>
    </row>
    <row r="208" spans="1:5" x14ac:dyDescent="0.25">
      <c r="A208" s="93" t="s">
        <v>503</v>
      </c>
      <c r="B208" s="94">
        <v>2</v>
      </c>
      <c r="C208" s="94">
        <v>15</v>
      </c>
      <c r="D208" s="94">
        <v>17</v>
      </c>
      <c r="E208" s="102">
        <f t="shared" si="3"/>
        <v>0.11764705882352941</v>
      </c>
    </row>
    <row r="209" spans="1:5" x14ac:dyDescent="0.25">
      <c r="A209" s="93" t="s">
        <v>504</v>
      </c>
      <c r="B209" s="94"/>
      <c r="C209" s="94">
        <v>11</v>
      </c>
      <c r="D209" s="94">
        <v>11</v>
      </c>
      <c r="E209" s="102">
        <f t="shared" si="3"/>
        <v>0</v>
      </c>
    </row>
    <row r="210" spans="1:5" x14ac:dyDescent="0.25">
      <c r="A210" s="93" t="s">
        <v>505</v>
      </c>
      <c r="B210" s="94"/>
      <c r="C210" s="94">
        <v>11</v>
      </c>
      <c r="D210" s="94">
        <v>11</v>
      </c>
      <c r="E210" s="102">
        <f t="shared" si="3"/>
        <v>0</v>
      </c>
    </row>
    <row r="211" spans="1:5" x14ac:dyDescent="0.25">
      <c r="A211" s="93" t="s">
        <v>506</v>
      </c>
      <c r="B211" s="94">
        <v>1</v>
      </c>
      <c r="C211" s="94">
        <v>10</v>
      </c>
      <c r="D211" s="94">
        <v>11</v>
      </c>
      <c r="E211" s="102">
        <f t="shared" si="3"/>
        <v>9.0909090909090912E-2</v>
      </c>
    </row>
    <row r="212" spans="1:5" x14ac:dyDescent="0.25">
      <c r="A212" s="93" t="s">
        <v>507</v>
      </c>
      <c r="B212" s="94"/>
      <c r="C212" s="94">
        <v>11</v>
      </c>
      <c r="D212" s="94">
        <v>11</v>
      </c>
      <c r="E212" s="102">
        <f t="shared" si="3"/>
        <v>0</v>
      </c>
    </row>
    <row r="213" spans="1:5" x14ac:dyDescent="0.25">
      <c r="A213" s="93" t="s">
        <v>353</v>
      </c>
      <c r="B213" s="94">
        <v>6</v>
      </c>
      <c r="C213" s="94">
        <v>15</v>
      </c>
      <c r="D213" s="94">
        <v>21</v>
      </c>
      <c r="E213" s="102">
        <f t="shared" si="3"/>
        <v>0.2857142857142857</v>
      </c>
    </row>
    <row r="214" spans="1:5" x14ac:dyDescent="0.25">
      <c r="A214" s="93" t="s">
        <v>354</v>
      </c>
      <c r="B214" s="94">
        <v>10</v>
      </c>
      <c r="C214" s="94">
        <v>24</v>
      </c>
      <c r="D214" s="94">
        <v>34</v>
      </c>
      <c r="E214" s="102">
        <f t="shared" si="3"/>
        <v>0.29411764705882354</v>
      </c>
    </row>
    <row r="215" spans="1:5" x14ac:dyDescent="0.25">
      <c r="A215" s="93" t="s">
        <v>508</v>
      </c>
      <c r="B215" s="94">
        <v>3</v>
      </c>
      <c r="C215" s="94">
        <v>38</v>
      </c>
      <c r="D215" s="94">
        <v>41</v>
      </c>
      <c r="E215" s="102">
        <f t="shared" si="3"/>
        <v>7.3170731707317069E-2</v>
      </c>
    </row>
    <row r="216" spans="1:5" x14ac:dyDescent="0.25">
      <c r="A216" s="93" t="s">
        <v>509</v>
      </c>
      <c r="B216" s="94"/>
      <c r="C216" s="94">
        <v>25</v>
      </c>
      <c r="D216" s="94">
        <v>25</v>
      </c>
      <c r="E216" s="102">
        <f t="shared" si="3"/>
        <v>0</v>
      </c>
    </row>
    <row r="217" spans="1:5" x14ac:dyDescent="0.25">
      <c r="A217" s="93" t="s">
        <v>510</v>
      </c>
      <c r="B217" s="94"/>
      <c r="C217" s="94">
        <v>27</v>
      </c>
      <c r="D217" s="94">
        <v>27</v>
      </c>
      <c r="E217" s="102">
        <f t="shared" si="3"/>
        <v>0</v>
      </c>
    </row>
    <row r="218" spans="1:5" x14ac:dyDescent="0.25">
      <c r="A218" s="93" t="s">
        <v>359</v>
      </c>
      <c r="B218" s="94">
        <v>9</v>
      </c>
      <c r="C218" s="94">
        <v>39</v>
      </c>
      <c r="D218" s="94">
        <v>48</v>
      </c>
      <c r="E218" s="102">
        <f t="shared" si="3"/>
        <v>0.1875</v>
      </c>
    </row>
    <row r="219" spans="1:5" x14ac:dyDescent="0.25">
      <c r="A219" s="93" t="s">
        <v>365</v>
      </c>
      <c r="B219" s="94">
        <v>15</v>
      </c>
      <c r="C219" s="94">
        <v>102</v>
      </c>
      <c r="D219" s="94">
        <v>117</v>
      </c>
      <c r="E219" s="102">
        <f t="shared" si="3"/>
        <v>0.12820512820512819</v>
      </c>
    </row>
    <row r="220" spans="1:5" x14ac:dyDescent="0.25">
      <c r="A220" s="93" t="s">
        <v>366</v>
      </c>
      <c r="B220" s="94">
        <v>8</v>
      </c>
      <c r="C220" s="94">
        <v>26</v>
      </c>
      <c r="D220" s="94">
        <v>34</v>
      </c>
      <c r="E220" s="102">
        <f t="shared" si="3"/>
        <v>0.23529411764705882</v>
      </c>
    </row>
    <row r="221" spans="1:5" x14ac:dyDescent="0.25">
      <c r="A221" s="93" t="s">
        <v>367</v>
      </c>
      <c r="B221" s="94">
        <v>6</v>
      </c>
      <c r="C221" s="94">
        <v>6</v>
      </c>
      <c r="D221" s="94">
        <v>12</v>
      </c>
      <c r="E221" s="102">
        <f t="shared" si="3"/>
        <v>0.5</v>
      </c>
    </row>
    <row r="222" spans="1:5" x14ac:dyDescent="0.25">
      <c r="A222" s="93" t="s">
        <v>368</v>
      </c>
      <c r="B222" s="94">
        <v>4</v>
      </c>
      <c r="C222" s="94">
        <v>8</v>
      </c>
      <c r="D222" s="94">
        <v>12</v>
      </c>
      <c r="E222" s="102">
        <f t="shared" si="3"/>
        <v>0.33333333333333331</v>
      </c>
    </row>
    <row r="223" spans="1:5" x14ac:dyDescent="0.25">
      <c r="A223" s="93" t="s">
        <v>511</v>
      </c>
      <c r="B223" s="94">
        <v>4</v>
      </c>
      <c r="C223" s="94">
        <v>4</v>
      </c>
      <c r="D223" s="94">
        <v>8</v>
      </c>
      <c r="E223" s="102">
        <f t="shared" si="3"/>
        <v>0.5</v>
      </c>
    </row>
    <row r="224" spans="1:5" x14ac:dyDescent="0.25">
      <c r="A224" s="93" t="s">
        <v>512</v>
      </c>
      <c r="B224" s="94">
        <v>1</v>
      </c>
      <c r="C224" s="94">
        <v>7</v>
      </c>
      <c r="D224" s="94">
        <v>8</v>
      </c>
      <c r="E224" s="102">
        <f t="shared" si="3"/>
        <v>0.125</v>
      </c>
    </row>
    <row r="225" spans="1:5" x14ac:dyDescent="0.25">
      <c r="A225" s="93" t="s">
        <v>513</v>
      </c>
      <c r="B225" s="94"/>
      <c r="C225" s="94">
        <v>11</v>
      </c>
      <c r="D225" s="94">
        <v>11</v>
      </c>
      <c r="E225" s="102">
        <f t="shared" si="3"/>
        <v>0</v>
      </c>
    </row>
    <row r="226" spans="1:5" x14ac:dyDescent="0.25">
      <c r="A226" s="93" t="s">
        <v>514</v>
      </c>
      <c r="B226" s="94"/>
      <c r="C226" s="94">
        <v>13</v>
      </c>
      <c r="D226" s="94">
        <v>13</v>
      </c>
      <c r="E226" s="102">
        <f t="shared" si="3"/>
        <v>0</v>
      </c>
    </row>
    <row r="227" spans="1:5" x14ac:dyDescent="0.25">
      <c r="A227" s="93" t="s">
        <v>515</v>
      </c>
      <c r="B227" s="94"/>
      <c r="C227" s="94">
        <v>13</v>
      </c>
      <c r="D227" s="94">
        <v>13</v>
      </c>
      <c r="E227" s="102">
        <f t="shared" si="3"/>
        <v>0</v>
      </c>
    </row>
    <row r="228" spans="1:5" x14ac:dyDescent="0.25">
      <c r="A228" s="93" t="s">
        <v>371</v>
      </c>
      <c r="B228" s="94">
        <v>30</v>
      </c>
      <c r="C228" s="94">
        <v>130</v>
      </c>
      <c r="D228" s="94">
        <v>160</v>
      </c>
      <c r="E228" s="102">
        <f t="shared" si="3"/>
        <v>0.1875</v>
      </c>
    </row>
    <row r="229" spans="1:5" x14ac:dyDescent="0.25">
      <c r="A229" s="93" t="s">
        <v>372</v>
      </c>
      <c r="B229" s="94">
        <v>5</v>
      </c>
      <c r="C229" s="94">
        <v>35</v>
      </c>
      <c r="D229" s="94">
        <v>40</v>
      </c>
      <c r="E229" s="102">
        <f t="shared" si="3"/>
        <v>0.125</v>
      </c>
    </row>
    <row r="230" spans="1:5" x14ac:dyDescent="0.25">
      <c r="A230" s="93" t="s">
        <v>516</v>
      </c>
      <c r="B230" s="94"/>
      <c r="C230" s="94">
        <v>22</v>
      </c>
      <c r="D230" s="94">
        <v>22</v>
      </c>
      <c r="E230" s="102">
        <f t="shared" si="3"/>
        <v>0</v>
      </c>
    </row>
    <row r="231" spans="1:5" x14ac:dyDescent="0.25">
      <c r="A231" s="93" t="s">
        <v>373</v>
      </c>
      <c r="B231" s="94">
        <v>12</v>
      </c>
      <c r="C231" s="94">
        <v>79</v>
      </c>
      <c r="D231" s="94">
        <v>91</v>
      </c>
      <c r="E231" s="102">
        <f t="shared" si="3"/>
        <v>0.13186813186813187</v>
      </c>
    </row>
    <row r="232" spans="1:5" x14ac:dyDescent="0.25">
      <c r="A232" s="93" t="s">
        <v>374</v>
      </c>
      <c r="B232" s="94">
        <v>5</v>
      </c>
      <c r="C232" s="94">
        <v>18</v>
      </c>
      <c r="D232" s="94">
        <v>23</v>
      </c>
      <c r="E232" s="102">
        <f t="shared" si="3"/>
        <v>0.21739130434782608</v>
      </c>
    </row>
    <row r="233" spans="1:5" x14ac:dyDescent="0.25">
      <c r="A233" s="93" t="s">
        <v>517</v>
      </c>
      <c r="B233" s="94"/>
      <c r="C233" s="94">
        <v>11</v>
      </c>
      <c r="D233" s="94">
        <v>11</v>
      </c>
      <c r="E233" s="102">
        <f t="shared" si="3"/>
        <v>0</v>
      </c>
    </row>
    <row r="234" spans="1:5" x14ac:dyDescent="0.25">
      <c r="A234" s="93" t="s">
        <v>518</v>
      </c>
      <c r="B234" s="94"/>
      <c r="C234" s="94">
        <v>11</v>
      </c>
      <c r="D234" s="94">
        <v>11</v>
      </c>
      <c r="E234" s="102">
        <f t="shared" si="3"/>
        <v>0</v>
      </c>
    </row>
    <row r="235" spans="1:5" x14ac:dyDescent="0.25">
      <c r="A235" s="93" t="s">
        <v>519</v>
      </c>
      <c r="B235" s="94">
        <v>2</v>
      </c>
      <c r="C235" s="94">
        <v>9</v>
      </c>
      <c r="D235" s="94">
        <v>11</v>
      </c>
      <c r="E235" s="102">
        <f t="shared" si="3"/>
        <v>0.18181818181818182</v>
      </c>
    </row>
    <row r="236" spans="1:5" x14ac:dyDescent="0.25">
      <c r="A236" s="93" t="s">
        <v>520</v>
      </c>
      <c r="B236" s="94">
        <v>1</v>
      </c>
      <c r="C236" s="94">
        <v>10</v>
      </c>
      <c r="D236" s="94">
        <v>11</v>
      </c>
      <c r="E236" s="102">
        <f t="shared" si="3"/>
        <v>9.0909090909090912E-2</v>
      </c>
    </row>
    <row r="237" spans="1:5" x14ac:dyDescent="0.25">
      <c r="A237" s="93" t="s">
        <v>521</v>
      </c>
      <c r="B237" s="94">
        <v>2</v>
      </c>
      <c r="C237" s="94">
        <v>9</v>
      </c>
      <c r="D237" s="94">
        <v>11</v>
      </c>
      <c r="E237" s="102">
        <f t="shared" si="3"/>
        <v>0.18181818181818182</v>
      </c>
    </row>
    <row r="238" spans="1:5" x14ac:dyDescent="0.25">
      <c r="A238" s="93" t="s">
        <v>522</v>
      </c>
      <c r="B238" s="94"/>
      <c r="C238" s="94">
        <v>10</v>
      </c>
      <c r="D238" s="94">
        <v>10</v>
      </c>
      <c r="E238" s="102">
        <f t="shared" si="3"/>
        <v>0</v>
      </c>
    </row>
    <row r="239" spans="1:5" x14ac:dyDescent="0.25">
      <c r="A239" s="93" t="s">
        <v>523</v>
      </c>
      <c r="B239" s="94">
        <v>1</v>
      </c>
      <c r="C239" s="94">
        <v>9</v>
      </c>
      <c r="D239" s="94">
        <v>10</v>
      </c>
      <c r="E239" s="102">
        <f t="shared" si="3"/>
        <v>0.1</v>
      </c>
    </row>
    <row r="240" spans="1:5" x14ac:dyDescent="0.25">
      <c r="A240" s="93" t="s">
        <v>524</v>
      </c>
      <c r="B240" s="94"/>
      <c r="C240" s="94">
        <v>10</v>
      </c>
      <c r="D240" s="94">
        <v>10</v>
      </c>
      <c r="E240" s="102">
        <f t="shared" si="3"/>
        <v>0</v>
      </c>
    </row>
    <row r="241" spans="1:5" x14ac:dyDescent="0.25">
      <c r="A241" s="93" t="s">
        <v>525</v>
      </c>
      <c r="B241" s="94">
        <v>1</v>
      </c>
      <c r="C241" s="94">
        <v>10</v>
      </c>
      <c r="D241" s="94">
        <v>11</v>
      </c>
      <c r="E241" s="102">
        <f t="shared" si="3"/>
        <v>9.0909090909090912E-2</v>
      </c>
    </row>
    <row r="242" spans="1:5" x14ac:dyDescent="0.25">
      <c r="A242" s="93" t="s">
        <v>384</v>
      </c>
      <c r="B242" s="94">
        <v>35</v>
      </c>
      <c r="C242" s="94">
        <v>89</v>
      </c>
      <c r="D242" s="94">
        <v>124</v>
      </c>
      <c r="E242" s="102">
        <f t="shared" si="3"/>
        <v>0.28225806451612906</v>
      </c>
    </row>
    <row r="243" spans="1:5" x14ac:dyDescent="0.25">
      <c r="A243" s="93" t="s">
        <v>385</v>
      </c>
      <c r="B243" s="94">
        <v>1</v>
      </c>
      <c r="C243" s="94">
        <v>25</v>
      </c>
      <c r="D243" s="94">
        <v>26</v>
      </c>
      <c r="E243" s="102">
        <f t="shared" si="3"/>
        <v>3.8461538461538464E-2</v>
      </c>
    </row>
    <row r="244" spans="1:5" x14ac:dyDescent="0.25">
      <c r="A244" s="93" t="s">
        <v>386</v>
      </c>
      <c r="B244" s="94">
        <v>1</v>
      </c>
      <c r="C244" s="94">
        <v>25</v>
      </c>
      <c r="D244" s="94">
        <v>26</v>
      </c>
      <c r="E244" s="102">
        <f t="shared" si="3"/>
        <v>3.8461538461538464E-2</v>
      </c>
    </row>
    <row r="245" spans="1:5" x14ac:dyDescent="0.25">
      <c r="A245" s="93" t="s">
        <v>387</v>
      </c>
      <c r="B245" s="94">
        <v>24</v>
      </c>
      <c r="C245" s="94">
        <v>141</v>
      </c>
      <c r="D245" s="94">
        <v>165</v>
      </c>
      <c r="E245" s="102">
        <f t="shared" si="3"/>
        <v>0.14545454545454545</v>
      </c>
    </row>
    <row r="246" spans="1:5" x14ac:dyDescent="0.25">
      <c r="A246" s="93" t="s">
        <v>526</v>
      </c>
      <c r="B246" s="94">
        <v>2</v>
      </c>
      <c r="C246" s="94">
        <v>10</v>
      </c>
      <c r="D246" s="94">
        <v>12</v>
      </c>
      <c r="E246" s="102">
        <f t="shared" si="3"/>
        <v>0.16666666666666666</v>
      </c>
    </row>
    <row r="247" spans="1:5" x14ac:dyDescent="0.25">
      <c r="A247" s="93" t="s">
        <v>527</v>
      </c>
      <c r="B247" s="94">
        <v>1</v>
      </c>
      <c r="C247" s="94">
        <v>11</v>
      </c>
      <c r="D247" s="94">
        <v>12</v>
      </c>
      <c r="E247" s="102">
        <f t="shared" si="3"/>
        <v>8.3333333333333329E-2</v>
      </c>
    </row>
    <row r="248" spans="1:5" x14ac:dyDescent="0.25">
      <c r="A248" s="93" t="s">
        <v>528</v>
      </c>
      <c r="B248" s="94"/>
      <c r="C248" s="94">
        <v>19</v>
      </c>
      <c r="D248" s="94">
        <v>19</v>
      </c>
      <c r="E248" s="102">
        <f t="shared" si="3"/>
        <v>0</v>
      </c>
    </row>
    <row r="249" spans="1:5" x14ac:dyDescent="0.25">
      <c r="A249" s="93" t="s">
        <v>529</v>
      </c>
      <c r="B249" s="94"/>
      <c r="C249" s="94">
        <v>19</v>
      </c>
      <c r="D249" s="94">
        <v>19</v>
      </c>
      <c r="E249" s="102">
        <f t="shared" si="3"/>
        <v>0</v>
      </c>
    </row>
    <row r="250" spans="1:5" x14ac:dyDescent="0.25">
      <c r="A250" s="93" t="s">
        <v>530</v>
      </c>
      <c r="B250" s="94"/>
      <c r="C250" s="94">
        <v>19</v>
      </c>
      <c r="D250" s="94">
        <v>19</v>
      </c>
      <c r="E250" s="102">
        <f t="shared" si="3"/>
        <v>0</v>
      </c>
    </row>
    <row r="251" spans="1:5" x14ac:dyDescent="0.25">
      <c r="A251" s="93" t="s">
        <v>531</v>
      </c>
      <c r="B251" s="94"/>
      <c r="C251" s="94">
        <v>19</v>
      </c>
      <c r="D251" s="94">
        <v>19</v>
      </c>
      <c r="E251" s="102">
        <f t="shared" si="3"/>
        <v>0</v>
      </c>
    </row>
    <row r="252" spans="1:5" x14ac:dyDescent="0.25">
      <c r="A252" s="93" t="s">
        <v>532</v>
      </c>
      <c r="B252" s="94">
        <v>2</v>
      </c>
      <c r="C252" s="94">
        <v>11</v>
      </c>
      <c r="D252" s="94">
        <v>13</v>
      </c>
      <c r="E252" s="102">
        <f t="shared" si="3"/>
        <v>0.15384615384615385</v>
      </c>
    </row>
    <row r="253" spans="1:5" x14ac:dyDescent="0.25">
      <c r="A253" s="93" t="s">
        <v>395</v>
      </c>
      <c r="B253" s="94"/>
      <c r="C253" s="94">
        <v>14</v>
      </c>
      <c r="D253" s="94">
        <v>14</v>
      </c>
      <c r="E253" s="102">
        <f t="shared" si="3"/>
        <v>0</v>
      </c>
    </row>
    <row r="254" spans="1:5" x14ac:dyDescent="0.25">
      <c r="A254" s="93" t="s">
        <v>533</v>
      </c>
      <c r="B254" s="94"/>
      <c r="C254" s="94">
        <v>13</v>
      </c>
      <c r="D254" s="94">
        <v>13</v>
      </c>
      <c r="E254" s="102">
        <f t="shared" si="3"/>
        <v>0</v>
      </c>
    </row>
    <row r="255" spans="1:5" x14ac:dyDescent="0.25">
      <c r="A255" s="93" t="s">
        <v>534</v>
      </c>
      <c r="B255" s="94"/>
      <c r="C255" s="94">
        <v>13</v>
      </c>
      <c r="D255" s="94">
        <v>13</v>
      </c>
      <c r="E255" s="102">
        <f t="shared" si="3"/>
        <v>0</v>
      </c>
    </row>
    <row r="256" spans="1:5" x14ac:dyDescent="0.25">
      <c r="A256" s="93" t="s">
        <v>535</v>
      </c>
      <c r="B256" s="94">
        <v>1</v>
      </c>
      <c r="C256" s="94">
        <v>12</v>
      </c>
      <c r="D256" s="94">
        <v>13</v>
      </c>
      <c r="E256" s="102">
        <f t="shared" si="3"/>
        <v>7.6923076923076927E-2</v>
      </c>
    </row>
    <row r="257" spans="1:5" x14ac:dyDescent="0.25">
      <c r="A257" s="93" t="s">
        <v>536</v>
      </c>
      <c r="B257" s="94">
        <v>1</v>
      </c>
      <c r="C257" s="94">
        <v>12</v>
      </c>
      <c r="D257" s="94">
        <v>13</v>
      </c>
      <c r="E257" s="102">
        <f t="shared" si="3"/>
        <v>7.6923076923076927E-2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14" sqref="H14"/>
    </sheetView>
  </sheetViews>
  <sheetFormatPr defaultRowHeight="15" x14ac:dyDescent="0.25"/>
  <cols>
    <col min="1" max="1" width="11.140625" bestFit="1" customWidth="1"/>
    <col min="2" max="5" width="9.140625" style="3"/>
  </cols>
  <sheetData>
    <row r="1" spans="1:5" x14ac:dyDescent="0.25">
      <c r="A1" s="148" t="s">
        <v>118</v>
      </c>
      <c r="B1" s="148"/>
      <c r="C1" s="148"/>
      <c r="D1" s="148"/>
      <c r="E1" s="148"/>
    </row>
    <row r="3" spans="1:5" x14ac:dyDescent="0.25">
      <c r="A3" s="40" t="s">
        <v>119</v>
      </c>
      <c r="B3" s="41">
        <v>1617</v>
      </c>
      <c r="C3" s="41">
        <v>1718</v>
      </c>
      <c r="D3" s="41">
        <v>1819</v>
      </c>
      <c r="E3" s="41" t="s">
        <v>120</v>
      </c>
    </row>
    <row r="4" spans="1:5" x14ac:dyDescent="0.25">
      <c r="A4" s="11" t="s">
        <v>546</v>
      </c>
      <c r="B4" s="10">
        <v>6459</v>
      </c>
      <c r="C4" s="10">
        <v>6013</v>
      </c>
      <c r="D4" s="10">
        <v>5075</v>
      </c>
      <c r="E4" s="10">
        <f>SUM(B4:D4)</f>
        <v>17547</v>
      </c>
    </row>
    <row r="5" spans="1:5" x14ac:dyDescent="0.25">
      <c r="A5" s="11" t="s">
        <v>121</v>
      </c>
      <c r="B5" s="10">
        <v>1814</v>
      </c>
      <c r="C5" s="10">
        <v>1666</v>
      </c>
      <c r="D5" s="10">
        <v>1473</v>
      </c>
      <c r="E5" s="10">
        <f>SUM(B5:D5)</f>
        <v>4953</v>
      </c>
    </row>
    <row r="6" spans="1:5" x14ac:dyDescent="0.25">
      <c r="A6" s="11" t="s">
        <v>122</v>
      </c>
      <c r="B6" s="10">
        <v>8273</v>
      </c>
      <c r="C6" s="10">
        <v>7679</v>
      </c>
      <c r="D6" s="10">
        <v>6548</v>
      </c>
      <c r="E6" s="10">
        <f>SUM(B6:D6)</f>
        <v>22500</v>
      </c>
    </row>
    <row r="7" spans="1:5" x14ac:dyDescent="0.25">
      <c r="A7" s="42" t="s">
        <v>123</v>
      </c>
      <c r="B7" s="25">
        <f>+B5/B6</f>
        <v>0.21926749667593376</v>
      </c>
      <c r="C7" s="25">
        <f>+C5/C6</f>
        <v>0.21695533272561532</v>
      </c>
      <c r="D7" s="25">
        <f>+D5/D6</f>
        <v>0.22495418448381185</v>
      </c>
      <c r="E7" s="25">
        <f>+E5/E6</f>
        <v>0.22013333333333332</v>
      </c>
    </row>
    <row r="10" spans="1:5" x14ac:dyDescent="0.25">
      <c r="A10" s="40" t="s">
        <v>124</v>
      </c>
      <c r="B10" s="41">
        <v>1617</v>
      </c>
      <c r="C10" s="41">
        <v>1718</v>
      </c>
      <c r="D10" s="41">
        <v>1819</v>
      </c>
      <c r="E10" s="41" t="s">
        <v>120</v>
      </c>
    </row>
    <row r="11" spans="1:5" x14ac:dyDescent="0.25">
      <c r="A11" s="11" t="s">
        <v>546</v>
      </c>
      <c r="B11" s="10">
        <v>5704</v>
      </c>
      <c r="C11" s="10">
        <v>5346</v>
      </c>
      <c r="D11" s="10">
        <v>4667</v>
      </c>
      <c r="E11" s="10">
        <f>SUM(B11:D11)</f>
        <v>15717</v>
      </c>
    </row>
    <row r="12" spans="1:5" x14ac:dyDescent="0.25">
      <c r="A12" s="11" t="s">
        <v>121</v>
      </c>
      <c r="B12" s="10">
        <v>1515</v>
      </c>
      <c r="C12" s="10">
        <v>1216</v>
      </c>
      <c r="D12" s="10">
        <v>932</v>
      </c>
      <c r="E12" s="10">
        <f>SUM(B12:D12)</f>
        <v>3663</v>
      </c>
    </row>
    <row r="13" spans="1:5" x14ac:dyDescent="0.25">
      <c r="A13" s="11" t="s">
        <v>122</v>
      </c>
      <c r="B13" s="10">
        <v>7219</v>
      </c>
      <c r="C13" s="10">
        <v>6562</v>
      </c>
      <c r="D13" s="10">
        <v>5599</v>
      </c>
      <c r="E13" s="10">
        <f>SUM(B13:D13)</f>
        <v>19380</v>
      </c>
    </row>
    <row r="14" spans="1:5" x14ac:dyDescent="0.25">
      <c r="A14" s="42" t="s">
        <v>123</v>
      </c>
      <c r="B14" s="25">
        <f>+B12/B13</f>
        <v>0.20986286189222883</v>
      </c>
      <c r="C14" s="25">
        <f>+C12/C13</f>
        <v>0.18530935690338313</v>
      </c>
      <c r="D14" s="25">
        <f>+D12/D13</f>
        <v>0.1664582961243079</v>
      </c>
      <c r="E14" s="25">
        <f>+E12/E13</f>
        <v>0.1890092879256966</v>
      </c>
    </row>
    <row r="17" spans="1:1" x14ac:dyDescent="0.25">
      <c r="A17" t="s">
        <v>125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L6" sqref="L6"/>
    </sheetView>
  </sheetViews>
  <sheetFormatPr defaultRowHeight="15" x14ac:dyDescent="0.25"/>
  <cols>
    <col min="1" max="1" width="43.5703125" bestFit="1" customWidth="1"/>
    <col min="2" max="4" width="12.42578125" bestFit="1" customWidth="1"/>
    <col min="5" max="5" width="15.28515625" bestFit="1" customWidth="1"/>
    <col min="6" max="6" width="12.42578125" bestFit="1" customWidth="1"/>
  </cols>
  <sheetData>
    <row r="1" spans="1:12" ht="15.75" x14ac:dyDescent="0.25">
      <c r="A1" s="76"/>
      <c r="B1" s="80">
        <v>1617</v>
      </c>
      <c r="C1" s="80">
        <v>1718</v>
      </c>
      <c r="D1" s="80">
        <v>1819</v>
      </c>
      <c r="E1" s="80" t="s">
        <v>81</v>
      </c>
      <c r="F1" s="80">
        <v>1920</v>
      </c>
    </row>
    <row r="2" spans="1:12" ht="15.75" x14ac:dyDescent="0.25">
      <c r="A2" s="76" t="s">
        <v>82</v>
      </c>
      <c r="B2" s="77">
        <v>50503</v>
      </c>
      <c r="C2" s="77">
        <v>47779</v>
      </c>
      <c r="D2" s="77">
        <v>43615</v>
      </c>
      <c r="E2" s="77">
        <f>AVERAGE(B2:D2)</f>
        <v>47299</v>
      </c>
      <c r="F2" s="78">
        <v>43661</v>
      </c>
      <c r="H2" s="26"/>
      <c r="I2" s="26"/>
      <c r="J2" s="26"/>
      <c r="K2" s="26"/>
      <c r="L2" s="26"/>
    </row>
    <row r="3" spans="1:12" ht="15.75" x14ac:dyDescent="0.25">
      <c r="A3" s="76" t="s">
        <v>11</v>
      </c>
      <c r="B3" s="77">
        <v>2620</v>
      </c>
      <c r="C3" s="77">
        <v>2567</v>
      </c>
      <c r="D3" s="77">
        <v>2396</v>
      </c>
      <c r="E3" s="77">
        <f t="shared" ref="E3:E9" si="0">AVERAGE(B3:D3)</f>
        <v>2527.6666666666665</v>
      </c>
      <c r="F3" s="103">
        <v>2457</v>
      </c>
      <c r="H3" s="133"/>
      <c r="I3" s="133"/>
      <c r="J3" s="133"/>
      <c r="K3" s="133"/>
      <c r="L3" s="26"/>
    </row>
    <row r="4" spans="1:12" ht="15.75" x14ac:dyDescent="0.25">
      <c r="A4" s="76" t="s">
        <v>12</v>
      </c>
      <c r="B4" s="77">
        <v>2271</v>
      </c>
      <c r="C4" s="77">
        <v>2000</v>
      </c>
      <c r="D4" s="77">
        <v>1923</v>
      </c>
      <c r="E4" s="77">
        <f t="shared" si="0"/>
        <v>2064.6666666666665</v>
      </c>
      <c r="F4" s="78">
        <v>43905</v>
      </c>
      <c r="H4" s="26"/>
      <c r="I4" s="26"/>
      <c r="J4" s="26"/>
      <c r="K4" s="26"/>
      <c r="L4" s="26"/>
    </row>
    <row r="5" spans="1:12" ht="15.75" x14ac:dyDescent="0.25">
      <c r="A5" s="76" t="s">
        <v>83</v>
      </c>
      <c r="B5" s="77">
        <v>332</v>
      </c>
      <c r="C5" s="77">
        <v>303</v>
      </c>
      <c r="D5" s="77">
        <v>281</v>
      </c>
      <c r="E5" s="77">
        <f t="shared" si="0"/>
        <v>305.33333333333331</v>
      </c>
      <c r="F5" s="76">
        <v>298</v>
      </c>
    </row>
    <row r="6" spans="1:12" ht="15.75" x14ac:dyDescent="0.25">
      <c r="A6" s="76" t="s">
        <v>84</v>
      </c>
      <c r="B6" s="77">
        <v>351</v>
      </c>
      <c r="C6" s="77">
        <v>403</v>
      </c>
      <c r="D6" s="77">
        <v>492</v>
      </c>
      <c r="E6" s="77">
        <v>383</v>
      </c>
      <c r="F6" s="131">
        <v>563</v>
      </c>
      <c r="G6" s="132"/>
    </row>
    <row r="7" spans="1:12" ht="15.75" x14ac:dyDescent="0.25">
      <c r="A7" s="76" t="s">
        <v>112</v>
      </c>
      <c r="B7" s="77">
        <v>43</v>
      </c>
      <c r="C7" s="77">
        <v>35</v>
      </c>
      <c r="D7" s="77">
        <v>55</v>
      </c>
      <c r="E7" s="77">
        <f t="shared" si="0"/>
        <v>44.333333333333336</v>
      </c>
      <c r="F7" s="76">
        <v>77</v>
      </c>
    </row>
    <row r="8" spans="1:12" ht="15.75" x14ac:dyDescent="0.25">
      <c r="A8" s="76" t="s">
        <v>625</v>
      </c>
      <c r="B8" s="79">
        <f>+B7/395</f>
        <v>0.10886075949367088</v>
      </c>
      <c r="C8" s="79">
        <f>+C7/B6</f>
        <v>9.9715099715099717E-2</v>
      </c>
      <c r="D8" s="79">
        <f>+D7/C6</f>
        <v>0.13647642679900746</v>
      </c>
      <c r="E8" s="79">
        <f t="shared" ref="E8" si="1">+E7/E6</f>
        <v>0.11575282854656223</v>
      </c>
      <c r="F8" s="79">
        <f>+F7/D6</f>
        <v>0.1565040650406504</v>
      </c>
    </row>
    <row r="9" spans="1:12" ht="15.75" x14ac:dyDescent="0.25">
      <c r="A9" s="76" t="s">
        <v>85</v>
      </c>
      <c r="B9" s="77">
        <v>213</v>
      </c>
      <c r="C9" s="77">
        <v>227</v>
      </c>
      <c r="D9" s="77">
        <v>199</v>
      </c>
      <c r="E9" s="77">
        <f t="shared" si="0"/>
        <v>213</v>
      </c>
      <c r="F9" s="76">
        <v>225</v>
      </c>
    </row>
    <row r="10" spans="1:12" ht="15.75" x14ac:dyDescent="0.25">
      <c r="A10" s="76" t="s">
        <v>86</v>
      </c>
      <c r="B10" s="79">
        <v>0.17899999999999999</v>
      </c>
      <c r="C10" s="79">
        <v>0.10199999999999999</v>
      </c>
      <c r="D10" s="79">
        <v>0.20899999999999999</v>
      </c>
      <c r="E10" s="79">
        <v>0.16500000000000001</v>
      </c>
      <c r="F10" s="78">
        <v>44027</v>
      </c>
    </row>
    <row r="11" spans="1:12" ht="15.75" x14ac:dyDescent="0.25">
      <c r="A11" s="76" t="s">
        <v>144</v>
      </c>
      <c r="B11" s="77">
        <v>613</v>
      </c>
      <c r="C11" s="77">
        <v>440</v>
      </c>
      <c r="D11" s="77">
        <v>272</v>
      </c>
      <c r="E11" s="77">
        <f t="shared" ref="E11:E15" si="2">AVERAGE(B11:D11)</f>
        <v>441.66666666666669</v>
      </c>
      <c r="F11" s="78">
        <v>44027</v>
      </c>
    </row>
    <row r="12" spans="1:12" ht="15.75" x14ac:dyDescent="0.25">
      <c r="A12" s="76" t="s">
        <v>145</v>
      </c>
      <c r="B12" s="77">
        <v>270</v>
      </c>
      <c r="C12" s="77">
        <v>32</v>
      </c>
      <c r="D12" s="77">
        <v>51</v>
      </c>
      <c r="E12" s="77">
        <f t="shared" si="2"/>
        <v>117.66666666666667</v>
      </c>
      <c r="F12" s="78">
        <v>44027</v>
      </c>
    </row>
    <row r="13" spans="1:12" ht="15.75" x14ac:dyDescent="0.25">
      <c r="A13" s="76" t="s">
        <v>146</v>
      </c>
      <c r="B13" s="77">
        <v>8</v>
      </c>
      <c r="C13" s="77">
        <v>10</v>
      </c>
      <c r="D13" s="77">
        <v>15</v>
      </c>
      <c r="E13" s="77">
        <f t="shared" si="2"/>
        <v>11</v>
      </c>
      <c r="F13" s="78">
        <v>44027</v>
      </c>
    </row>
    <row r="14" spans="1:12" ht="15.75" x14ac:dyDescent="0.25">
      <c r="A14" s="76" t="s">
        <v>540</v>
      </c>
      <c r="B14" s="97">
        <v>217075</v>
      </c>
      <c r="C14" s="97">
        <v>172291</v>
      </c>
      <c r="D14" s="97">
        <v>177522</v>
      </c>
      <c r="E14" s="97">
        <f t="shared" si="2"/>
        <v>188962.66666666666</v>
      </c>
      <c r="F14" s="98">
        <v>118624</v>
      </c>
    </row>
    <row r="15" spans="1:12" ht="15.75" x14ac:dyDescent="0.25">
      <c r="A15" s="76" t="s">
        <v>541</v>
      </c>
      <c r="B15" s="97">
        <v>15136813</v>
      </c>
      <c r="C15" s="97">
        <v>15483309</v>
      </c>
      <c r="D15" s="97">
        <v>16494740</v>
      </c>
      <c r="E15" s="97">
        <f t="shared" si="2"/>
        <v>15704954</v>
      </c>
      <c r="F15" s="98">
        <v>16290241</v>
      </c>
    </row>
    <row r="16" spans="1:12" ht="15.75" x14ac:dyDescent="0.25">
      <c r="A16" s="88"/>
      <c r="B16" s="89"/>
      <c r="C16" s="89"/>
      <c r="D16" s="89"/>
      <c r="E16" s="89"/>
      <c r="F16" s="90"/>
    </row>
    <row r="65" spans="1:1" x14ac:dyDescent="0.25">
      <c r="A65" t="s">
        <v>87</v>
      </c>
    </row>
  </sheetData>
  <pageMargins left="0.7" right="0.7" top="0.75" bottom="0.75" header="0.3" footer="0.3"/>
  <pageSetup orientation="portrait" r:id="rId1"/>
  <ignoredErrors>
    <ignoredError sqref="E8" formula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'Key Indicators and 3-YR AVG'!H3:K3</xm:f>
              <xm:sqref>L3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G22" sqref="G22"/>
    </sheetView>
  </sheetViews>
  <sheetFormatPr defaultRowHeight="15" x14ac:dyDescent="0.25"/>
  <cols>
    <col min="1" max="1" width="19.5703125" bestFit="1" customWidth="1"/>
    <col min="2" max="2" width="12.28515625" style="3" bestFit="1" customWidth="1"/>
    <col min="3" max="3" width="17.85546875" style="3" bestFit="1" customWidth="1"/>
    <col min="4" max="4" width="22.140625" style="3" bestFit="1" customWidth="1"/>
    <col min="5" max="5" width="15.28515625" style="3" bestFit="1" customWidth="1"/>
    <col min="6" max="6" width="19.5703125" style="3" bestFit="1" customWidth="1"/>
    <col min="7" max="7" width="19.5703125" bestFit="1" customWidth="1"/>
    <col min="8" max="8" width="35" bestFit="1" customWidth="1"/>
    <col min="9" max="9" width="12.28515625" bestFit="1" customWidth="1"/>
    <col min="10" max="10" width="17.85546875" bestFit="1" customWidth="1"/>
    <col min="12" max="12" width="15.28515625" bestFit="1" customWidth="1"/>
  </cols>
  <sheetData>
    <row r="2" spans="1:6" x14ac:dyDescent="0.25">
      <c r="A2" s="149" t="s">
        <v>88</v>
      </c>
      <c r="B2" s="149"/>
      <c r="C2" s="149"/>
      <c r="D2" s="149"/>
      <c r="E2" s="149"/>
      <c r="F2" s="149"/>
    </row>
    <row r="3" spans="1:6" x14ac:dyDescent="0.25">
      <c r="A3" s="24" t="s">
        <v>89</v>
      </c>
      <c r="B3" s="31" t="s">
        <v>90</v>
      </c>
      <c r="C3" s="31" t="s">
        <v>91</v>
      </c>
      <c r="D3" s="31" t="s">
        <v>92</v>
      </c>
      <c r="E3" s="31" t="s">
        <v>93</v>
      </c>
      <c r="F3" s="31" t="s">
        <v>94</v>
      </c>
    </row>
    <row r="4" spans="1:6" x14ac:dyDescent="0.25">
      <c r="A4" s="11" t="s">
        <v>95</v>
      </c>
      <c r="B4" s="10">
        <v>379</v>
      </c>
      <c r="C4" s="10">
        <v>295</v>
      </c>
      <c r="D4" s="25">
        <f>+C4/B4</f>
        <v>0.77836411609498679</v>
      </c>
      <c r="E4" s="10">
        <v>211</v>
      </c>
      <c r="F4" s="25">
        <f>+E4/B4</f>
        <v>0.55672823218997358</v>
      </c>
    </row>
    <row r="5" spans="1:6" x14ac:dyDescent="0.25">
      <c r="A5" s="11" t="s">
        <v>96</v>
      </c>
      <c r="B5" s="10">
        <v>85</v>
      </c>
      <c r="C5" s="10">
        <v>54</v>
      </c>
      <c r="D5" s="25">
        <f>+C5/B5</f>
        <v>0.63529411764705879</v>
      </c>
      <c r="E5" s="10">
        <v>41</v>
      </c>
      <c r="F5" s="25">
        <f>+E5/B5</f>
        <v>0.4823529411764706</v>
      </c>
    </row>
    <row r="6" spans="1:6" x14ac:dyDescent="0.25">
      <c r="A6" s="26"/>
      <c r="B6" s="27"/>
      <c r="C6" s="27"/>
      <c r="D6" s="28"/>
      <c r="E6" s="27"/>
      <c r="F6" s="28"/>
    </row>
    <row r="7" spans="1:6" x14ac:dyDescent="0.25">
      <c r="A7" s="149" t="s">
        <v>97</v>
      </c>
      <c r="B7" s="149"/>
      <c r="C7" s="149"/>
      <c r="D7" s="149"/>
      <c r="E7" s="149"/>
      <c r="F7" s="149"/>
    </row>
    <row r="8" spans="1:6" x14ac:dyDescent="0.25">
      <c r="A8" s="24" t="s">
        <v>89</v>
      </c>
      <c r="B8" s="31" t="s">
        <v>93</v>
      </c>
      <c r="C8" s="31" t="s">
        <v>98</v>
      </c>
      <c r="D8" s="31" t="s">
        <v>92</v>
      </c>
      <c r="E8" s="31" t="s">
        <v>99</v>
      </c>
      <c r="F8" s="31" t="s">
        <v>94</v>
      </c>
    </row>
    <row r="9" spans="1:6" x14ac:dyDescent="0.25">
      <c r="A9" s="11" t="s">
        <v>95</v>
      </c>
      <c r="B9" s="10">
        <v>422</v>
      </c>
      <c r="C9" s="10">
        <v>325</v>
      </c>
      <c r="D9" s="25">
        <f>+C9/B9</f>
        <v>0.77014218009478674</v>
      </c>
      <c r="E9" s="10">
        <v>227</v>
      </c>
      <c r="F9" s="25">
        <f>+E9/B9</f>
        <v>0.53791469194312791</v>
      </c>
    </row>
    <row r="10" spans="1:6" x14ac:dyDescent="0.25">
      <c r="A10" s="11" t="s">
        <v>96</v>
      </c>
      <c r="B10" s="10">
        <v>113</v>
      </c>
      <c r="C10" s="10">
        <v>65</v>
      </c>
      <c r="D10" s="25">
        <f>+C10/B10</f>
        <v>0.5752212389380531</v>
      </c>
      <c r="E10" s="10">
        <v>45</v>
      </c>
      <c r="F10" s="25">
        <f>+E10/B10</f>
        <v>0.39823008849557523</v>
      </c>
    </row>
    <row r="12" spans="1:6" x14ac:dyDescent="0.25">
      <c r="A12" s="149" t="s">
        <v>100</v>
      </c>
      <c r="B12" s="149"/>
      <c r="C12" s="149"/>
      <c r="D12" s="149"/>
      <c r="E12" s="149"/>
      <c r="F12" s="149"/>
    </row>
    <row r="13" spans="1:6" x14ac:dyDescent="0.25">
      <c r="A13" s="24" t="s">
        <v>89</v>
      </c>
      <c r="B13" s="31" t="s">
        <v>99</v>
      </c>
      <c r="C13" s="31" t="s">
        <v>101</v>
      </c>
      <c r="D13" s="31" t="s">
        <v>92</v>
      </c>
      <c r="E13" s="31" t="s">
        <v>102</v>
      </c>
      <c r="F13" s="31" t="s">
        <v>94</v>
      </c>
    </row>
    <row r="14" spans="1:6" x14ac:dyDescent="0.25">
      <c r="A14" s="11" t="s">
        <v>95</v>
      </c>
      <c r="B14" s="10">
        <v>393</v>
      </c>
      <c r="C14" s="10">
        <v>296</v>
      </c>
      <c r="D14" s="25">
        <f>+C14/B14</f>
        <v>0.7531806615776081</v>
      </c>
      <c r="E14" s="10">
        <v>197</v>
      </c>
      <c r="F14" s="25">
        <f>+E14/B14</f>
        <v>0.50127226463104324</v>
      </c>
    </row>
    <row r="15" spans="1:6" x14ac:dyDescent="0.25">
      <c r="A15" s="11" t="s">
        <v>96</v>
      </c>
      <c r="B15" s="10">
        <v>77</v>
      </c>
      <c r="C15" s="10">
        <v>38</v>
      </c>
      <c r="D15" s="25">
        <f>+C15/B15</f>
        <v>0.4935064935064935</v>
      </c>
      <c r="E15" s="10">
        <v>26</v>
      </c>
      <c r="F15" s="25">
        <f>+E15/B15</f>
        <v>0.33766233766233766</v>
      </c>
    </row>
    <row r="18" spans="1:6" x14ac:dyDescent="0.25">
      <c r="A18" s="150" t="s">
        <v>103</v>
      </c>
      <c r="B18" s="150"/>
      <c r="C18" s="150"/>
      <c r="D18" s="150"/>
      <c r="E18" s="150"/>
      <c r="F18" s="150"/>
    </row>
    <row r="19" spans="1:6" x14ac:dyDescent="0.25">
      <c r="A19" s="29" t="s">
        <v>89</v>
      </c>
      <c r="B19" s="32" t="s">
        <v>104</v>
      </c>
      <c r="C19" s="32" t="s">
        <v>105</v>
      </c>
      <c r="D19" s="32" t="s">
        <v>92</v>
      </c>
      <c r="E19" s="32" t="s">
        <v>106</v>
      </c>
      <c r="F19" s="32" t="s">
        <v>94</v>
      </c>
    </row>
    <row r="20" spans="1:6" x14ac:dyDescent="0.25">
      <c r="A20" s="11" t="s">
        <v>95</v>
      </c>
      <c r="B20" s="10">
        <f>SUM(B4,B9,B14)</f>
        <v>1194</v>
      </c>
      <c r="C20" s="10">
        <f>SUM(C4,C9,C14)</f>
        <v>916</v>
      </c>
      <c r="D20" s="25">
        <f>+C20/B20</f>
        <v>0.76716917922948069</v>
      </c>
      <c r="E20" s="10">
        <f>SUM(E4,E9,E14)</f>
        <v>635</v>
      </c>
      <c r="F20" s="25">
        <f>+E20/B20</f>
        <v>0.53182579564489108</v>
      </c>
    </row>
    <row r="21" spans="1:6" x14ac:dyDescent="0.25">
      <c r="A21" s="11" t="s">
        <v>96</v>
      </c>
      <c r="B21" s="10">
        <f>SUM(B5,B10,B15)</f>
        <v>275</v>
      </c>
      <c r="C21" s="10">
        <f>SUM(C5,C10,C15)</f>
        <v>157</v>
      </c>
      <c r="D21" s="25">
        <f>+C21/B21</f>
        <v>0.57090909090909092</v>
      </c>
      <c r="E21" s="10">
        <f>SUM(E5,E10,E15)</f>
        <v>112</v>
      </c>
      <c r="F21" s="25">
        <f>+E21/B21</f>
        <v>0.40727272727272729</v>
      </c>
    </row>
    <row r="24" spans="1:6" x14ac:dyDescent="0.25">
      <c r="A24" s="151" t="s">
        <v>107</v>
      </c>
      <c r="B24" s="151"/>
      <c r="C24" s="151"/>
      <c r="D24" s="151"/>
      <c r="E24" s="151"/>
      <c r="F24" s="151"/>
    </row>
    <row r="25" spans="1:6" x14ac:dyDescent="0.25">
      <c r="A25" s="30" t="s">
        <v>89</v>
      </c>
      <c r="B25" s="33" t="s">
        <v>102</v>
      </c>
      <c r="C25" s="33" t="s">
        <v>108</v>
      </c>
      <c r="D25" s="33" t="s">
        <v>92</v>
      </c>
      <c r="E25" s="33" t="s">
        <v>109</v>
      </c>
      <c r="F25" s="33" t="s">
        <v>94</v>
      </c>
    </row>
    <row r="26" spans="1:6" x14ac:dyDescent="0.25">
      <c r="A26" s="11" t="s">
        <v>95</v>
      </c>
      <c r="B26" s="10">
        <v>354</v>
      </c>
      <c r="C26" s="10">
        <v>275</v>
      </c>
      <c r="D26" s="25">
        <f>+C26/B26</f>
        <v>0.7768361581920904</v>
      </c>
      <c r="E26" s="10">
        <v>204</v>
      </c>
      <c r="F26" s="25">
        <f>+E26/B26</f>
        <v>0.57627118644067798</v>
      </c>
    </row>
    <row r="27" spans="1:6" x14ac:dyDescent="0.25">
      <c r="A27" s="11" t="s">
        <v>96</v>
      </c>
      <c r="B27" s="10">
        <v>68</v>
      </c>
      <c r="C27" s="10">
        <v>34</v>
      </c>
      <c r="D27" s="25">
        <f>+C27/B27</f>
        <v>0.5</v>
      </c>
      <c r="E27" s="10">
        <v>21</v>
      </c>
      <c r="F27" s="25">
        <f>+E27/B27</f>
        <v>0.30882352941176472</v>
      </c>
    </row>
  </sheetData>
  <mergeCells count="5">
    <mergeCell ref="A2:F2"/>
    <mergeCell ref="A7:F7"/>
    <mergeCell ref="A12:F12"/>
    <mergeCell ref="A18:F18"/>
    <mergeCell ref="A24:F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N8" sqref="N8"/>
    </sheetView>
  </sheetViews>
  <sheetFormatPr defaultRowHeight="15" x14ac:dyDescent="0.25"/>
  <cols>
    <col min="1" max="1" width="15.42578125" bestFit="1" customWidth="1"/>
  </cols>
  <sheetData>
    <row r="1" spans="1:5" x14ac:dyDescent="0.25">
      <c r="A1" s="152" t="s">
        <v>113</v>
      </c>
      <c r="B1" s="153"/>
      <c r="C1" s="153"/>
      <c r="D1" s="153"/>
      <c r="E1" s="154"/>
    </row>
    <row r="2" spans="1:5" x14ac:dyDescent="0.25">
      <c r="A2" s="11"/>
      <c r="B2" s="10">
        <v>2012</v>
      </c>
      <c r="C2" s="10">
        <v>2013</v>
      </c>
      <c r="D2" s="10">
        <v>2014</v>
      </c>
      <c r="E2" s="38">
        <v>2015</v>
      </c>
    </row>
    <row r="3" spans="1:5" x14ac:dyDescent="0.25">
      <c r="A3" s="11" t="s">
        <v>114</v>
      </c>
      <c r="B3" s="37">
        <v>0.25</v>
      </c>
      <c r="C3" s="37">
        <v>0.28000000000000003</v>
      </c>
      <c r="D3" s="37">
        <v>0.26</v>
      </c>
      <c r="E3" s="39">
        <v>0.28000000000000003</v>
      </c>
    </row>
    <row r="4" spans="1:5" x14ac:dyDescent="0.25">
      <c r="A4" s="11" t="s">
        <v>115</v>
      </c>
      <c r="B4" s="37">
        <v>0.16</v>
      </c>
      <c r="C4" s="37">
        <v>0.15</v>
      </c>
      <c r="D4" s="37">
        <v>0.18</v>
      </c>
      <c r="E4" s="39">
        <v>0.16</v>
      </c>
    </row>
    <row r="24" spans="1:1" x14ac:dyDescent="0.25">
      <c r="A24" t="s">
        <v>116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College Vitality 1920</vt:lpstr>
      <vt:lpstr>Fall 19 Enrollment Report</vt:lpstr>
      <vt:lpstr>Spring 19 Enrollment Report</vt:lpstr>
      <vt:lpstr>DFW Fall 18</vt:lpstr>
      <vt:lpstr>DFW Spring 19</vt:lpstr>
      <vt:lpstr>DFW 3-YR AVG</vt:lpstr>
      <vt:lpstr>Key Indicators and 3-YR AVG</vt:lpstr>
      <vt:lpstr>Student Success Data 3-YR AVG</vt:lpstr>
      <vt:lpstr>Graduation and Transfer Rates</vt:lpstr>
      <vt:lpstr>PACE</vt:lpstr>
      <vt:lpstr>Methodolgy, Data Notes</vt:lpstr>
    </vt:vector>
  </TitlesOfParts>
  <Company>EMCC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Crocker, Dan</dc:creator>
  <cp:lastModifiedBy>Crocker, Dan</cp:lastModifiedBy>
  <cp:lastPrinted>2019-10-25T16:43:04Z</cp:lastPrinted>
  <dcterms:created xsi:type="dcterms:W3CDTF">2019-08-06T13:09:57Z</dcterms:created>
  <dcterms:modified xsi:type="dcterms:W3CDTF">2019-11-06T15:25:09Z</dcterms:modified>
</cp:coreProperties>
</file>